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ESEARCH\Sexual Conduct Climate Survey\2024\To Institutions\incident data\"/>
    </mc:Choice>
  </mc:AlternateContent>
  <bookViews>
    <workbookView xWindow="0" yWindow="0" windowWidth="20490" windowHeight="7605"/>
  </bookViews>
  <sheets>
    <sheet name="Fill-Out_Reporting INFO" sheetId="3" r:id="rId1"/>
    <sheet name="Institution list- HIDEB4sending" sheetId="4" state="hidden" r:id="rId2"/>
    <sheet name="SexualAssault_I" sheetId="2" r:id="rId3"/>
    <sheet name="SexualAssault_II" sheetId="5" r:id="rId4"/>
    <sheet name="OtherSexual Misconduct" sheetId="6" r:id="rId5"/>
    <sheet name=" NEW~UNCLASSIFIED (OPTIONAL)" sheetId="7" r:id="rId6"/>
  </sheets>
  <definedNames>
    <definedName name="_xlnm.Print_Area" localSheetId="0">'Fill-Out_Reporting INFO'!$A$1:$L$23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6" l="1"/>
  <c r="D30" i="6"/>
  <c r="D58" i="6"/>
  <c r="C10" i="7"/>
  <c r="D10" i="7" s="1"/>
  <c r="C16" i="7"/>
  <c r="D16" i="7" s="1"/>
  <c r="D10" i="6" l="1"/>
  <c r="D50" i="5"/>
  <c r="D22" i="5"/>
  <c r="D9" i="5"/>
  <c r="D16" i="5"/>
  <c r="D50" i="2"/>
  <c r="C10" i="6" l="1"/>
  <c r="C58" i="6" l="1"/>
  <c r="C36" i="6"/>
  <c r="D36" i="6" s="1"/>
  <c r="C30" i="6"/>
  <c r="C24" i="6"/>
  <c r="C17" i="6"/>
  <c r="D17" i="6" s="1"/>
  <c r="C50" i="5"/>
  <c r="D28" i="5"/>
  <c r="C28" i="5"/>
  <c r="C22" i="5"/>
  <c r="C16" i="5"/>
  <c r="C9" i="5"/>
  <c r="C16" i="2" l="1"/>
  <c r="D16" i="2" s="1"/>
  <c r="C9" i="2"/>
  <c r="D9" i="2" s="1"/>
  <c r="C22" i="2" l="1"/>
  <c r="D22" i="2" s="1"/>
  <c r="C28" i="2"/>
  <c r="D28" i="2" s="1"/>
  <c r="C50" i="2"/>
</calcChain>
</file>

<file path=xl/sharedStrings.xml><?xml version="1.0" encoding="utf-8"?>
<sst xmlns="http://schemas.openxmlformats.org/spreadsheetml/2006/main" count="407" uniqueCount="196">
  <si>
    <t>For question 8, the responses (a through g) should total the number in Q1.</t>
  </si>
  <si>
    <t>8</t>
  </si>
  <si>
    <t>For question 9 and 10, the individual responses may not exceed the number in Q1.</t>
  </si>
  <si>
    <t>Total number of incidents classified as Sexual Assault I reported to Title IX staff or other appropriate institution designee.</t>
  </si>
  <si>
    <t>How many incidents were reported:</t>
  </si>
  <si>
    <t>How many Sexual Assault I incident reports occurred</t>
  </si>
  <si>
    <t>How many Sexual Assault I incidents occurred in these locations:</t>
  </si>
  <si>
    <t>a. Alternative housing</t>
  </si>
  <si>
    <t>b. Referral to counseling/health services</t>
  </si>
  <si>
    <t>c. No-contact or stay orders</t>
  </si>
  <si>
    <t>d. Interim suspension</t>
  </si>
  <si>
    <t>e. Academic accommodations (e.g., class scheduling, test rescheduling, etc.)</t>
  </si>
  <si>
    <t>f. Referral to off-campus resources (e.g., rape crisis center, MCASA, women's shelter, hotline)</t>
  </si>
  <si>
    <t>g. Additional training or support</t>
  </si>
  <si>
    <t>h. Access restrictions (e.g., campus bans, no-trespass orders, building restrictions)</t>
  </si>
  <si>
    <t>i. Security escorts</t>
  </si>
  <si>
    <t>j. Referral to campus crime victims advocate</t>
  </si>
  <si>
    <t>k. Other</t>
  </si>
  <si>
    <t>Please indicate the Sexual Assault I incident report outcomes after the initial assessment/review/preliminary investigation:</t>
  </si>
  <si>
    <t>Total number of Sexual Assault I incidents resulting in formal complaints</t>
  </si>
  <si>
    <t>In how many formal complaints for Sexual Assault I was one or more perpetrators found to be responsible?</t>
  </si>
  <si>
    <t>a. Suspension</t>
  </si>
  <si>
    <t>b. Expulsion</t>
  </si>
  <si>
    <t>c. Alternative resolution</t>
  </si>
  <si>
    <t>d. Housing restriction</t>
  </si>
  <si>
    <t>e. Disciplinary warning</t>
  </si>
  <si>
    <t>f. Disciplinary probation</t>
  </si>
  <si>
    <t>g. Access restrictions (e.g., campus bans, no-trespass orders, building restrictions)</t>
  </si>
  <si>
    <t>h. Non-contact order</t>
  </si>
  <si>
    <t>i. Administration of fines</t>
  </si>
  <si>
    <t>j. Education/writing</t>
  </si>
  <si>
    <t>k. Termination of employment/contract not renewed</t>
  </si>
  <si>
    <t>l. Mental health evaluation</t>
  </si>
  <si>
    <t>m. Other</t>
  </si>
  <si>
    <r>
      <t xml:space="preserve">In how many formal complaints was a </t>
    </r>
    <r>
      <rPr>
        <b/>
        <sz val="11"/>
        <rFont val="Arial"/>
        <family val="2"/>
      </rPr>
      <t>finding of responsibility</t>
    </r>
    <r>
      <rPr>
        <sz val="11"/>
        <rFont val="Arial"/>
        <family val="2"/>
      </rPr>
      <t xml:space="preserve"> appealed?</t>
    </r>
  </si>
  <si>
    <t>Of those appeals, please indicate the final result:</t>
  </si>
  <si>
    <r>
      <t xml:space="preserve">In how many formal complaints was a </t>
    </r>
    <r>
      <rPr>
        <b/>
        <sz val="11"/>
        <rFont val="Arial"/>
        <family val="2"/>
      </rPr>
      <t>finding of</t>
    </r>
    <r>
      <rPr>
        <sz val="11"/>
        <rFont val="Arial"/>
        <family val="2"/>
      </rPr>
      <t xml:space="preserve"> </t>
    </r>
    <r>
      <rPr>
        <b/>
        <sz val="11"/>
        <rFont val="Arial"/>
        <family val="2"/>
      </rPr>
      <t>non-responsibility</t>
    </r>
    <r>
      <rPr>
        <sz val="11"/>
        <rFont val="Arial"/>
        <family val="2"/>
      </rPr>
      <t xml:space="preserve"> appealed?</t>
    </r>
  </si>
  <si>
    <r>
      <t xml:space="preserve">In how many formal complaints was a </t>
    </r>
    <r>
      <rPr>
        <b/>
        <sz val="11"/>
        <rFont val="Arial"/>
        <family val="2"/>
      </rPr>
      <t>sanction</t>
    </r>
    <r>
      <rPr>
        <sz val="11"/>
        <rFont val="Arial"/>
        <family val="2"/>
      </rPr>
      <t xml:space="preserve"> appealed?</t>
    </r>
  </si>
  <si>
    <t>SUM</t>
  </si>
  <si>
    <t>How many of the following accommodations were made for the Sexual Assault I incidents, regardless of whether the incident resulted in a formal complaint? the responses MAY exceed the number in Q1 due to the possibility of multiple accommodations being offered per incident.</t>
  </si>
  <si>
    <t xml:space="preserve"> by victim</t>
  </si>
  <si>
    <t xml:space="preserve"> by witness(es)</t>
  </si>
  <si>
    <t xml:space="preserve"> anonymously</t>
  </si>
  <si>
    <t xml:space="preserve"> by responsible employee(s)</t>
  </si>
  <si>
    <t xml:space="preserve"> other</t>
  </si>
  <si>
    <t>within 24 hours of incident</t>
  </si>
  <si>
    <t>after the end of the semester or longer</t>
  </si>
  <si>
    <t>prior to enrollment</t>
  </si>
  <si>
    <t>unknown</t>
  </si>
  <si>
    <t>On-campus</t>
  </si>
  <si>
    <t>At a school-sponsored off-campus activity/event</t>
  </si>
  <si>
    <t>Off-campus</t>
  </si>
  <si>
    <t>Undisclosed/Unknown</t>
  </si>
  <si>
    <t>Completed formal investigation</t>
  </si>
  <si>
    <t>Not enough information provided</t>
  </si>
  <si>
    <t>No authority over perpetrator</t>
  </si>
  <si>
    <t>Victim did not want to move forward</t>
  </si>
  <si>
    <t xml:space="preserve"> Informal resolution found</t>
  </si>
  <si>
    <t xml:space="preserve"> Other</t>
  </si>
  <si>
    <t>Formal investigation still in progress</t>
  </si>
  <si>
    <r>
      <t xml:space="preserve">To your knowledge, how many of the Sexual Assault I incidents from Q1 were reported to </t>
    </r>
    <r>
      <rPr>
        <b/>
        <i/>
        <sz val="11"/>
        <rFont val="Arial"/>
        <family val="2"/>
      </rPr>
      <t>sworn</t>
    </r>
    <r>
      <rPr>
        <i/>
        <sz val="11"/>
        <rFont val="Arial"/>
        <family val="2"/>
      </rPr>
      <t xml:space="preserve"> law enforcement officers?</t>
    </r>
  </si>
  <si>
    <t>Sanction Appeal Result - Affirmed</t>
  </si>
  <si>
    <t>Sanction Appeal Result-Overturned</t>
  </si>
  <si>
    <t>Sanction Appeal Result -Modified</t>
  </si>
  <si>
    <t>Sanction Appeal Result-Other</t>
  </si>
  <si>
    <t>Of those in 6, how many involved faculty or staff (or otherwise affiliated with the campus)?</t>
  </si>
  <si>
    <t>Of those in 6, how many involved both affiliated and unaffiliated individuals?</t>
  </si>
  <si>
    <t>Of those in 6, how many involved those not affiliated with the campus in any way (visitor, domestic partner, stranger)?</t>
  </si>
  <si>
    <t xml:space="preserve"> </t>
  </si>
  <si>
    <t>within same semester</t>
  </si>
  <si>
    <t xml:space="preserve"> INCIDENT REPORT TO SUBMIT TO THE MARYLAND HIGHER EDUCATION COMMISSION (MHEC)</t>
  </si>
  <si>
    <t>See Institutional Guidelines for Sexual Assault and Other Sexual Misconduct Incident Log and Incident Report for instructions.</t>
  </si>
  <si>
    <t>Institutions should begin the Incident Report reporting cycle at the time the last reporting cycle ended in Spring 2022. Each institution may determine, based on its institutional calendar, the appropriate date in spring 2024 for the cycle to end.</t>
  </si>
  <si>
    <t>Allegany College of Maryland (ALL)</t>
  </si>
  <si>
    <t>Community College</t>
  </si>
  <si>
    <r>
      <t>Anne A</t>
    </r>
    <r>
      <rPr>
        <sz val="10"/>
        <rFont val="Arial"/>
        <family val="2"/>
      </rPr>
      <t>rundel Community College (ANN)</t>
    </r>
  </si>
  <si>
    <t>Bais HaMedrash and Mesivta of Baltimore</t>
  </si>
  <si>
    <t>private</t>
  </si>
  <si>
    <t>Baltimore City Community College (BCCC)</t>
  </si>
  <si>
    <t>Bowie State University (BOW)</t>
  </si>
  <si>
    <t>Public Four-Year</t>
  </si>
  <si>
    <t>Capitol Technology University (CTU)</t>
  </si>
  <si>
    <t>MICUA</t>
  </si>
  <si>
    <t>Carroll Community College (CAR)</t>
  </si>
  <si>
    <t>Cecil College (CEC)</t>
  </si>
  <si>
    <t>Chesapeake College  (CHE)</t>
  </si>
  <si>
    <r>
      <t>Colle</t>
    </r>
    <r>
      <rPr>
        <sz val="10"/>
        <rFont val="Arial"/>
        <family val="2"/>
      </rPr>
      <t>ge of Southern Maryland (CSM)</t>
    </r>
  </si>
  <si>
    <t xml:space="preserve">Collegium sanctorum angelorum </t>
  </si>
  <si>
    <t>Community College of Baltimore County (CCBC)</t>
  </si>
  <si>
    <t>Coppin State University (COP)</t>
  </si>
  <si>
    <t>Frederick Community College (FRE)</t>
  </si>
  <si>
    <r>
      <t>Frostburg State Univ</t>
    </r>
    <r>
      <rPr>
        <sz val="10"/>
        <rFont val="Arial"/>
        <family val="2"/>
      </rPr>
      <t>ersity (FRO)</t>
    </r>
  </si>
  <si>
    <t>Garrett College (GAR)</t>
  </si>
  <si>
    <t>Goucher College (GCOL)</t>
  </si>
  <si>
    <t>Hagerstown Community College (HAG)</t>
  </si>
  <si>
    <t>Harford Community College (HAR)</t>
  </si>
  <si>
    <t>Hood College (HOOD)</t>
  </si>
  <si>
    <t>Howard Community College (HOW)</t>
  </si>
  <si>
    <t>Johns Hopkins University (JHU)</t>
  </si>
  <si>
    <t xml:space="preserve">Lincoln College of Technology </t>
  </si>
  <si>
    <t>Loyola University Maryland (LOY)</t>
  </si>
  <si>
    <t>Maryland Institute College of Art (MICA)</t>
  </si>
  <si>
    <t>Maryland University of Integrative Health</t>
  </si>
  <si>
    <t>McDaniel College (MCD)</t>
  </si>
  <si>
    <r>
      <t>Montgomery College</t>
    </r>
    <r>
      <rPr>
        <sz val="9"/>
        <color indexed="8"/>
        <rFont val="Arial Narrow"/>
        <family val="2"/>
      </rPr>
      <t/>
    </r>
  </si>
  <si>
    <t>Morgan State University (MOR)</t>
  </si>
  <si>
    <t>Mount St. Mary's University (MSTM)</t>
  </si>
  <si>
    <t>Ner Israel Rabbinical College</t>
  </si>
  <si>
    <t>Notre Dame of Maryland University (NDU)</t>
  </si>
  <si>
    <t>Prince George's Community College (PRI)</t>
  </si>
  <si>
    <t>Reid Temple Bible College</t>
  </si>
  <si>
    <t>Salisbury University SAL)</t>
  </si>
  <si>
    <t>SANS Technology Institute</t>
  </si>
  <si>
    <t>St. John's College (STJN)</t>
  </si>
  <si>
    <t>St. Mary's College of Maryland (STM)</t>
  </si>
  <si>
    <t>St. Mary's Seminary and University</t>
  </si>
  <si>
    <r>
      <t>Stevenson University</t>
    </r>
    <r>
      <rPr>
        <sz val="9"/>
        <color indexed="8"/>
        <rFont val="Arial Narrow"/>
        <family val="2"/>
      </rPr>
      <t/>
    </r>
  </si>
  <si>
    <t>Towson University (TOW)</t>
  </si>
  <si>
    <t>University of Baltimore (UB)</t>
  </si>
  <si>
    <t>University of Maryland Eastern Shore (UMES)</t>
  </si>
  <si>
    <t>University of Maryland Global Campus (UMGC)</t>
  </si>
  <si>
    <t>University of Maryland, Baltimore (UMB)</t>
  </si>
  <si>
    <t>University of Maryland, Baltimore County (UMBC)</t>
  </si>
  <si>
    <t>University of Maryland, College Park (UMCP)</t>
  </si>
  <si>
    <t>Washington Adventist University (WAU)</t>
  </si>
  <si>
    <t>Washington College (WAS)</t>
  </si>
  <si>
    <t>Women's Institute of Torah Seminary</t>
  </si>
  <si>
    <t>Wor-Wic Community College (WOR)</t>
  </si>
  <si>
    <t>Yeshiva College of the Nation's Capital</t>
  </si>
  <si>
    <t>a. by victim</t>
  </si>
  <si>
    <t>b. by witness(es)</t>
  </si>
  <si>
    <t>c. anonymously</t>
  </si>
  <si>
    <t>d. by responsible employee(s)</t>
  </si>
  <si>
    <t>e. other</t>
  </si>
  <si>
    <t>d. Other</t>
  </si>
  <si>
    <t xml:space="preserve">Report Start Date (MM/DD/YYYY): </t>
  </si>
  <si>
    <t>Report End Date (MM/DD/YYYY):</t>
  </si>
  <si>
    <t>a. too little information</t>
  </si>
  <si>
    <t>c. complainant unresponsive to communications</t>
  </si>
  <si>
    <t>b. complainant contacted by Title IX office and expressed unwillingness to provide information</t>
  </si>
  <si>
    <r>
      <t xml:space="preserve">Report on Incidents of Sexual Assault I, Sexual Assault II and Other Sexual Misconduct
</t>
    </r>
    <r>
      <rPr>
        <b/>
        <sz val="11"/>
        <color rgb="FFFF0000"/>
        <rFont val="Arial"/>
        <family val="2"/>
      </rPr>
      <t>**NEW TAB TO REPORT UNCLASSIFIED INCIDENTS***</t>
    </r>
  </si>
  <si>
    <t>Please complete this form with the data tracked over the 2022-2024 cycle</t>
  </si>
  <si>
    <t>Responsibility Appeal Result -  Affirmed</t>
  </si>
  <si>
    <t>Responsibility Appeal Result -Overturned</t>
  </si>
  <si>
    <t>Responsibility Appeal Result -Modified</t>
  </si>
  <si>
    <t>Responsibility Appeal Result -Other</t>
  </si>
  <si>
    <t>No responsibility Appeal Result - Affirmed</t>
  </si>
  <si>
    <t>No responsibility Appeal Result -Overturned</t>
  </si>
  <si>
    <t>No responsibility Appeal Result - Modified</t>
  </si>
  <si>
    <t>No responsibility Appeal Result - Other</t>
  </si>
  <si>
    <t>How many of the following sanctions/outcomes were imposed in those cases where one or more perpetrators were found to be responsible?</t>
  </si>
  <si>
    <t>Total number of incidents classified as Sexual Assault II reported to Title IX staff or other appropriate institution designee.</t>
  </si>
  <si>
    <t>How many Sexual Assault II incident reports occurred</t>
  </si>
  <si>
    <t>How many Sexual Assault II incidents occurred in these locations:</t>
  </si>
  <si>
    <t>To your knowledge, how many of the Sexual Assault II incidents from Q1 were reported to sworn law enforcement officers?</t>
  </si>
  <si>
    <t>How many Sexual Assault II incidents involved one or more non-student perpetrators? Overall total here</t>
  </si>
  <si>
    <t>How many of the following accommodations were made for the Sexual Assault II incidents, regardless of whether the incident resulted in a formal complaint? the responses MAY exceed the number in Q1 due to the possibility of multiple accommodations being offered per incident.</t>
  </si>
  <si>
    <t>Please indicate the Sexual Assault II incident report outcomes after the initial assessment/review/preliminary investigation:</t>
  </si>
  <si>
    <t>Total number of Sexual Assault II incidents resulting in formal complaints</t>
  </si>
  <si>
    <t>In how many formal complaints for Sexual Assault II was one or more perpetrators found to be responsible?</t>
  </si>
  <si>
    <r>
      <t xml:space="preserve">Of the incidents unable to classify as Sexual Assault I, Sexual Assault II, or Other Sexual Misconduct, please select the </t>
    </r>
    <r>
      <rPr>
        <b/>
        <u/>
        <sz val="11"/>
        <rFont val="Arial"/>
        <family val="2"/>
      </rPr>
      <t xml:space="preserve">primary reason </t>
    </r>
    <r>
      <rPr>
        <sz val="11"/>
        <rFont val="Arial"/>
        <family val="2"/>
      </rPr>
      <t>Title IX was unable to provide details (select ONE) 3 a, b. c and d should sum to Q1.</t>
    </r>
  </si>
  <si>
    <t>Provide 'Other" responses below</t>
  </si>
  <si>
    <r>
      <t xml:space="preserve">Total number of incidents  </t>
    </r>
    <r>
      <rPr>
        <b/>
        <u/>
        <sz val="11"/>
        <rFont val="Arial"/>
        <family val="2"/>
      </rPr>
      <t>unable to be classified as Sexual Assault I, Sexual Assault II or Other Sexual Misconduct as reported to Title IX staff or other appropriate institution designee. Unclassified is to be used when there is so little information that a classification of sexual assault or other sexual violence cannot be determined.</t>
    </r>
  </si>
  <si>
    <t>Total number of Other Sexual Violence incidents resulting in formal complaints</t>
  </si>
  <si>
    <t>Of the items  how many were incidents of:</t>
  </si>
  <si>
    <t>dating violence</t>
  </si>
  <si>
    <t>stalking</t>
  </si>
  <si>
    <t>domestic violence</t>
  </si>
  <si>
    <t>sexual exploitation</t>
  </si>
  <si>
    <t>sexual harassment</t>
  </si>
  <si>
    <t>other</t>
  </si>
  <si>
    <t>Changes to report for 2022-2024 cycle: 
** SHEETS ARE PROTECTED AND LOCKED; VALIDATION EXISTS TO ENSURE PROPER REPORTING.
** ADDITIONAL SHEET PROVIDED FOR INCIDENTS TITLE IX OFFICE CANNOT CLASSIFY AS SEXUAL ASSAULT I, OR II OR OTHER SEXUAL MISCONDUCT. 
**FAQs AND OTHER INFORMATION PROVIDED IN GUIDELINES</t>
  </si>
  <si>
    <t>UNCLASSIFIED</t>
  </si>
  <si>
    <r>
      <rPr>
        <b/>
        <u/>
        <sz val="11"/>
        <rFont val="Arial"/>
        <family val="2"/>
      </rPr>
      <t>Institution - Select from Drop Down (click on cell to get drop down list)</t>
    </r>
    <r>
      <rPr>
        <b/>
        <sz val="11"/>
        <rFont val="Arial"/>
        <family val="2"/>
      </rPr>
      <t xml:space="preserve">:  </t>
    </r>
  </si>
  <si>
    <r>
      <t>How many of the following sanctions/outcomes were imposed</t>
    </r>
    <r>
      <rPr>
        <b/>
        <sz val="11"/>
        <rFont val="Arial"/>
        <family val="2"/>
      </rPr>
      <t xml:space="preserve"> in those cases</t>
    </r>
    <r>
      <rPr>
        <sz val="11"/>
        <rFont val="Arial"/>
        <family val="2"/>
      </rPr>
      <t xml:space="preserve"> where one or more perpetrators were found to be responsible?</t>
    </r>
  </si>
  <si>
    <t>INSTRUCTIONS</t>
  </si>
  <si>
    <t>COMPLETE EACH TAB - SEXUAL ASSAULT I, SEXUAL ASSAULT II AND OTHER SEXUAL MISCONDUCT</t>
  </si>
  <si>
    <t xml:space="preserve">PLACE ZEROS ON TABS FOR WHICH YOU HAVE NO DATA - </t>
  </si>
  <si>
    <t>SEXUAL ASSAULT I</t>
  </si>
  <si>
    <t>SEXUAL ASSAULT II</t>
  </si>
  <si>
    <t>OTHER SEXUAL MISCONDUCT</t>
  </si>
  <si>
    <t>**</t>
  </si>
  <si>
    <t>ENSURE ALL DATA IS PROVIDED ON "FILL OUT REPORTING INFO" TAB</t>
  </si>
  <si>
    <t>USE "UNCLASSIFIED" FOR INCIDENTS THAT CANNOT BE CLASSIFIED AS SEXUAL ASSAULT I, II OR OTHER SEXUAL MISCONDUCT</t>
  </si>
  <si>
    <t>Total number of incidents classified as Other Sexual Misconduct reported to Title IX staff or other appropriate institution designee.</t>
  </si>
  <si>
    <t>How many Other Sexual Misconduct incidents involved one or more non-student perpetrators? Overall total here</t>
  </si>
  <si>
    <t>To your knowledge, how many of the Other Sexual Misconduct incidents from Q1 were reported to sworn law enforcement officers?</t>
  </si>
  <si>
    <t>How many of the following accommodations were made for the Other Sexual Misconduct incidents, regardless of whether the incident resulted in a formal complaint? the responses MAY exceed the number in Q1 due to the possibility of multiple accommodations being offered per incident.</t>
  </si>
  <si>
    <t>Please indicate the Other Sexual Misconduct incident report outcomes after the initial assessment/review/preliminary investigation:</t>
  </si>
  <si>
    <t>In how many formal complaints for Other Sexual Misconduct was one or more perpetrators found to be responsible?</t>
  </si>
  <si>
    <t>How many Other Sexual Misconduct incident reports occurred</t>
  </si>
  <si>
    <t>How many Other Sexual Misconduct incidents occurred in these locations:</t>
  </si>
  <si>
    <r>
      <t xml:space="preserve">How many Sexual Assault I incidents involved one or more non-student perpetrators? </t>
    </r>
    <r>
      <rPr>
        <b/>
        <i/>
        <sz val="11"/>
        <rFont val="Arial"/>
        <family val="2"/>
      </rPr>
      <t>Overall total here</t>
    </r>
  </si>
  <si>
    <r>
      <rPr>
        <u/>
        <sz val="11"/>
        <color theme="1"/>
        <rFont val="Arial"/>
        <family val="2"/>
      </rPr>
      <t>Of those in 6</t>
    </r>
    <r>
      <rPr>
        <sz val="11"/>
        <color theme="1"/>
        <rFont val="Arial"/>
        <family val="2"/>
      </rPr>
      <t>, how many involved faculty or staff (or otherwise affiliated with the campus)?</t>
    </r>
  </si>
  <si>
    <r>
      <rPr>
        <u/>
        <sz val="11"/>
        <color theme="1"/>
        <rFont val="Arial"/>
        <family val="2"/>
      </rPr>
      <t>Of those in 6,</t>
    </r>
    <r>
      <rPr>
        <sz val="11"/>
        <color theme="1"/>
        <rFont val="Arial"/>
        <family val="2"/>
      </rPr>
      <t xml:space="preserve"> how many involved those not affiliated with the campus in any way (visitor, domestic partner, stranger)?</t>
    </r>
  </si>
  <si>
    <r>
      <rPr>
        <u/>
        <sz val="11"/>
        <color theme="1"/>
        <rFont val="Arial"/>
        <family val="2"/>
      </rPr>
      <t>Of those in 6</t>
    </r>
    <r>
      <rPr>
        <sz val="11"/>
        <color theme="1"/>
        <rFont val="Arial"/>
        <family val="2"/>
      </rPr>
      <t>, how many involved both affiliated and unaffiliated individuals?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</si>
</sst>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8" x14ac:knownFonts="1">
    <font>
      <sz val="11"/>
      <color theme="1"/>
      <name val="Calibri"/>
      <family val="2"/>
      <scheme val="minor"/>
    </font>
    <font>
      <sz val="10"/>
      <name val="Arial"/>
      <family val="2"/>
    </font>
    <font>
      <sz val="11"/>
      <name val="Arial"/>
      <family val="2"/>
    </font>
    <font>
      <b/>
      <sz val="11"/>
      <name val="Arial"/>
      <family val="2"/>
    </font>
    <font>
      <b/>
      <u/>
      <sz val="11"/>
      <name val="Arial"/>
      <family val="2"/>
    </font>
    <font>
      <i/>
      <sz val="11"/>
      <name val="Arial"/>
      <family val="2"/>
    </font>
    <font>
      <i/>
      <sz val="11"/>
      <color theme="1"/>
      <name val="Calibri"/>
      <family val="2"/>
      <scheme val="minor"/>
    </font>
    <font>
      <b/>
      <i/>
      <sz val="11"/>
      <name val="Arial"/>
      <family val="2"/>
    </font>
    <font>
      <sz val="11"/>
      <name val="Calibri"/>
      <family val="2"/>
      <scheme val="minor"/>
    </font>
    <font>
      <b/>
      <i/>
      <u/>
      <sz val="11"/>
      <name val="Arial"/>
      <family val="2"/>
    </font>
    <font>
      <sz val="10"/>
      <color indexed="8"/>
      <name val="Arial"/>
      <family val="2"/>
    </font>
    <font>
      <sz val="9"/>
      <color indexed="8"/>
      <name val="Arial Narrow"/>
      <family val="2"/>
    </font>
    <font>
      <b/>
      <sz val="11"/>
      <color rgb="FFFF0000"/>
      <name val="Arial"/>
      <family val="2"/>
    </font>
    <font>
      <b/>
      <sz val="11"/>
      <color theme="1"/>
      <name val="Calibri"/>
      <family val="2"/>
      <scheme val="minor"/>
    </font>
    <font>
      <sz val="12"/>
      <color rgb="FF000000"/>
      <name val="Arial"/>
      <family val="2"/>
    </font>
    <font>
      <b/>
      <u/>
      <sz val="11"/>
      <color theme="1"/>
      <name val="Calibri"/>
      <family val="2"/>
      <scheme val="minor"/>
    </font>
    <font>
      <sz val="11"/>
      <color theme="1"/>
      <name val="Arial"/>
      <family val="2"/>
    </font>
    <font>
      <u/>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0" fontId="1" fillId="0" borderId="0"/>
  </cellStyleXfs>
  <cellXfs count="90">
    <xf numFmtId="0" fontId="0" fillId="0" borderId="0" xfId="0"/>
    <xf numFmtId="0" fontId="2" fillId="2" borderId="0" xfId="1" applyFont="1" applyFill="1" applyAlignment="1" applyProtection="1">
      <alignment horizontal="center" vertical="top"/>
      <protection locked="0"/>
    </xf>
    <xf numFmtId="0" fontId="2" fillId="2" borderId="1" xfId="1" applyFont="1" applyFill="1" applyBorder="1" applyAlignment="1" applyProtection="1">
      <alignment horizontal="center" vertical="top"/>
      <protection locked="0"/>
    </xf>
    <xf numFmtId="0" fontId="2" fillId="2" borderId="1" xfId="0" applyFont="1" applyFill="1" applyBorder="1" applyAlignment="1">
      <alignment vertical="top"/>
    </xf>
    <xf numFmtId="1" fontId="0" fillId="0" borderId="1" xfId="0" applyNumberFormat="1" applyBorder="1" applyProtection="1"/>
    <xf numFmtId="0" fontId="5" fillId="2" borderId="1" xfId="1" applyFont="1" applyFill="1" applyBorder="1" applyAlignment="1" applyProtection="1">
      <alignment horizontal="center" vertical="top"/>
      <protection locked="0"/>
    </xf>
    <xf numFmtId="0" fontId="0" fillId="0" borderId="1" xfId="0" applyBorder="1" applyProtection="1">
      <protection locked="0"/>
    </xf>
    <xf numFmtId="0" fontId="6" fillId="3" borderId="1" xfId="0" applyFont="1" applyFill="1" applyBorder="1" applyProtection="1">
      <protection locked="0"/>
    </xf>
    <xf numFmtId="0" fontId="6" fillId="0" borderId="1" xfId="0" applyFont="1" applyBorder="1" applyProtection="1">
      <protection locked="0"/>
    </xf>
    <xf numFmtId="0" fontId="6" fillId="0" borderId="1" xfId="0" applyFont="1" applyFill="1" applyBorder="1" applyProtection="1">
      <protection locked="0"/>
    </xf>
    <xf numFmtId="0" fontId="0" fillId="3" borderId="1" xfId="0" applyFill="1" applyBorder="1" applyProtection="1">
      <protection locked="0"/>
    </xf>
    <xf numFmtId="1" fontId="3" fillId="2" borderId="1" xfId="1" applyNumberFormat="1" applyFont="1" applyFill="1" applyBorder="1" applyAlignment="1" applyProtection="1">
      <alignment horizontal="center" vertical="top"/>
      <protection locked="0"/>
    </xf>
    <xf numFmtId="0" fontId="2" fillId="3" borderId="1" xfId="1" applyFont="1" applyFill="1" applyBorder="1" applyAlignment="1" applyProtection="1">
      <alignment vertical="top" wrapText="1"/>
      <protection locked="0"/>
    </xf>
    <xf numFmtId="1" fontId="3" fillId="3" borderId="1" xfId="1" applyNumberFormat="1" applyFont="1" applyFill="1" applyBorder="1" applyAlignment="1" applyProtection="1">
      <alignment horizontal="center" vertical="top"/>
      <protection locked="0"/>
    </xf>
    <xf numFmtId="1" fontId="2" fillId="2" borderId="0" xfId="3" applyNumberFormat="1" applyFont="1" applyFill="1" applyAlignment="1" applyProtection="1">
      <alignment horizontal="center" vertical="top"/>
      <protection locked="0"/>
    </xf>
    <xf numFmtId="0" fontId="0" fillId="0" borderId="0" xfId="0" applyProtection="1">
      <protection locked="0"/>
    </xf>
    <xf numFmtId="0" fontId="0" fillId="0" borderId="1" xfId="0" applyBorder="1" applyProtection="1"/>
    <xf numFmtId="0" fontId="2" fillId="2" borderId="1" xfId="0" applyFont="1" applyFill="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6" fillId="0" borderId="0" xfId="0" applyFont="1" applyProtection="1">
      <protection locked="0"/>
    </xf>
    <xf numFmtId="0" fontId="2" fillId="0" borderId="1" xfId="0" applyFont="1" applyBorder="1" applyAlignment="1" applyProtection="1">
      <alignment vertical="top" wrapText="1"/>
      <protection locked="0"/>
    </xf>
    <xf numFmtId="0" fontId="2" fillId="2" borderId="1" xfId="0" applyFont="1" applyFill="1" applyBorder="1" applyAlignment="1" applyProtection="1">
      <alignment vertical="top"/>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5" fillId="2" borderId="1" xfId="1" applyFont="1" applyFill="1" applyBorder="1" applyAlignment="1" applyProtection="1">
      <alignment horizontal="left" vertical="top"/>
      <protection locked="0"/>
    </xf>
    <xf numFmtId="0" fontId="2" fillId="2" borderId="1" xfId="1" applyFont="1" applyFill="1" applyBorder="1" applyAlignment="1" applyProtection="1">
      <alignment horizontal="left" vertical="top"/>
      <protection locked="0"/>
    </xf>
    <xf numFmtId="0" fontId="5" fillId="2" borderId="1" xfId="1" applyFont="1" applyFill="1" applyBorder="1" applyAlignment="1" applyProtection="1">
      <alignment vertical="top" wrapText="1"/>
      <protection locked="0"/>
    </xf>
    <xf numFmtId="0" fontId="0" fillId="0" borderId="0" xfId="0" applyAlignment="1" applyProtection="1">
      <alignment vertical="top" wrapText="1"/>
      <protection locked="0"/>
    </xf>
    <xf numFmtId="0" fontId="3" fillId="2" borderId="1" xfId="1" applyFont="1" applyFill="1" applyBorder="1" applyAlignment="1" applyProtection="1">
      <alignment vertical="top" wrapText="1"/>
      <protection locked="0"/>
    </xf>
    <xf numFmtId="0" fontId="2" fillId="2" borderId="1" xfId="1" applyFont="1" applyFill="1" applyBorder="1" applyAlignment="1" applyProtection="1">
      <alignment vertical="top"/>
      <protection locked="0"/>
    </xf>
    <xf numFmtId="0" fontId="2" fillId="2" borderId="1" xfId="1" applyFont="1" applyFill="1" applyBorder="1" applyAlignment="1" applyProtection="1">
      <alignment vertical="top" wrapText="1"/>
      <protection locked="0"/>
    </xf>
    <xf numFmtId="49" fontId="3" fillId="2" borderId="1" xfId="1" applyNumberFormat="1" applyFont="1" applyFill="1" applyBorder="1" applyAlignment="1" applyProtection="1">
      <alignment vertical="top"/>
      <protection locked="0"/>
    </xf>
    <xf numFmtId="49" fontId="2" fillId="2" borderId="1" xfId="1" applyNumberFormat="1" applyFont="1" applyFill="1" applyBorder="1" applyAlignment="1" applyProtection="1">
      <alignment horizontal="center" vertical="top" wrapText="1"/>
      <protection locked="0"/>
    </xf>
    <xf numFmtId="49" fontId="4" fillId="2" borderId="1" xfId="1" applyNumberFormat="1" applyFont="1" applyFill="1" applyBorder="1" applyAlignment="1" applyProtection="1">
      <alignment vertical="top" wrapText="1"/>
      <protection locked="0"/>
    </xf>
    <xf numFmtId="0" fontId="2" fillId="0" borderId="0" xfId="0" applyFont="1" applyFill="1" applyAlignment="1" applyProtection="1">
      <alignment vertical="top"/>
      <protection locked="0"/>
    </xf>
    <xf numFmtId="0" fontId="8" fillId="0" borderId="0" xfId="0" applyFont="1" applyProtection="1">
      <protection locked="0"/>
    </xf>
    <xf numFmtId="0" fontId="2" fillId="2" borderId="1" xfId="2" applyFont="1" applyFill="1" applyBorder="1" applyAlignment="1" applyProtection="1">
      <alignment vertical="top" wrapText="1"/>
      <protection locked="0"/>
    </xf>
    <xf numFmtId="0" fontId="2" fillId="2" borderId="1" xfId="1" applyNumberFormat="1" applyFont="1" applyFill="1" applyBorder="1" applyAlignment="1" applyProtection="1">
      <alignment horizontal="center" vertical="top" wrapText="1"/>
      <protection locked="0"/>
    </xf>
    <xf numFmtId="0" fontId="2" fillId="2" borderId="1" xfId="1" applyNumberFormat="1" applyFont="1" applyFill="1" applyBorder="1" applyAlignment="1" applyProtection="1">
      <alignment vertical="top" wrapText="1"/>
      <protection locked="0"/>
    </xf>
    <xf numFmtId="0" fontId="2" fillId="2" borderId="0" xfId="1" applyFont="1" applyFill="1" applyAlignment="1" applyProtection="1">
      <alignment vertical="top" wrapText="1"/>
      <protection locked="0"/>
    </xf>
    <xf numFmtId="0" fontId="2" fillId="2" borderId="0" xfId="0" applyFont="1" applyFill="1" applyAlignment="1">
      <alignment vertical="top"/>
    </xf>
    <xf numFmtId="0" fontId="8" fillId="0" borderId="0" xfId="0" applyFont="1"/>
    <xf numFmtId="0" fontId="3" fillId="2" borderId="0" xfId="0" applyFont="1" applyFill="1" applyAlignment="1">
      <alignment vertical="top"/>
    </xf>
    <xf numFmtId="0" fontId="3" fillId="2" borderId="0" xfId="0" applyFont="1" applyFill="1" applyAlignment="1">
      <alignment horizontal="left" vertical="top"/>
    </xf>
    <xf numFmtId="0" fontId="10" fillId="0" borderId="0" xfId="4" applyFont="1" applyBorder="1" applyAlignment="1">
      <alignment horizontal="left" vertical="top" wrapText="1"/>
    </xf>
    <xf numFmtId="0" fontId="1" fillId="0" borderId="0" xfId="4" applyFont="1" applyBorder="1" applyAlignment="1">
      <alignment horizontal="left" vertical="top" wrapText="1"/>
    </xf>
    <xf numFmtId="0" fontId="10" fillId="0" borderId="0" xfId="4" applyFont="1" applyFill="1" applyBorder="1" applyAlignment="1">
      <alignment horizontal="left" vertical="top" wrapText="1"/>
    </xf>
    <xf numFmtId="0" fontId="2" fillId="2" borderId="1" xfId="0" applyFont="1" applyFill="1" applyBorder="1" applyAlignment="1">
      <alignment vertical="top" wrapText="1"/>
    </xf>
    <xf numFmtId="0" fontId="0" fillId="0" borderId="1" xfId="0" applyBorder="1"/>
    <xf numFmtId="0" fontId="2" fillId="0" borderId="1" xfId="0" applyFont="1" applyBorder="1" applyAlignment="1">
      <alignment vertical="top" wrapText="1"/>
    </xf>
    <xf numFmtId="0" fontId="2" fillId="2" borderId="2" xfId="0" applyFont="1" applyFill="1" applyBorder="1" applyAlignment="1">
      <alignment vertical="top" wrapText="1"/>
    </xf>
    <xf numFmtId="0" fontId="13" fillId="0" borderId="0" xfId="0" applyFont="1" applyProtection="1">
      <protection locked="0"/>
    </xf>
    <xf numFmtId="0" fontId="14" fillId="0" borderId="0" xfId="0" applyFont="1"/>
    <xf numFmtId="0" fontId="0" fillId="0" borderId="3" xfId="0" applyBorder="1" applyProtection="1">
      <protection locked="0"/>
    </xf>
    <xf numFmtId="0" fontId="15" fillId="0" borderId="0" xfId="0" applyFont="1"/>
    <xf numFmtId="0" fontId="13" fillId="0" borderId="0" xfId="0" applyFont="1" applyAlignment="1" applyProtection="1">
      <alignment horizontal="center"/>
      <protection locked="0"/>
    </xf>
    <xf numFmtId="0" fontId="2" fillId="4" borderId="3" xfId="0" applyFont="1" applyFill="1" applyBorder="1" applyAlignment="1" applyProtection="1">
      <alignment horizontal="center" vertical="top"/>
      <protection locked="0"/>
    </xf>
    <xf numFmtId="164" fontId="2" fillId="4" borderId="4" xfId="0" applyNumberFormat="1" applyFont="1" applyFill="1" applyBorder="1" applyAlignment="1" applyProtection="1">
      <alignment horizontal="center" vertical="top"/>
      <protection locked="0"/>
    </xf>
    <xf numFmtId="0" fontId="0" fillId="0" borderId="0" xfId="0" applyAlignment="1">
      <alignment horizontal="left"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5" fillId="2" borderId="1" xfId="0" applyFont="1" applyFill="1" applyBorder="1" applyAlignment="1">
      <alignment horizontal="center" vertical="top"/>
    </xf>
    <xf numFmtId="0" fontId="3" fillId="0" borderId="5" xfId="0" applyFont="1" applyFill="1" applyBorder="1" applyAlignment="1">
      <alignment horizontal="center" vertical="top" wrapText="1"/>
    </xf>
    <xf numFmtId="0" fontId="3" fillId="0" borderId="0" xfId="0" applyFont="1" applyFill="1" applyAlignment="1">
      <alignment horizontal="center" vertical="top" wrapText="1"/>
    </xf>
    <xf numFmtId="0" fontId="5" fillId="2" borderId="6" xfId="0" applyFont="1" applyFill="1" applyBorder="1" applyAlignment="1">
      <alignment horizontal="center" vertical="top" wrapText="1"/>
    </xf>
    <xf numFmtId="0" fontId="5" fillId="2" borderId="0"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0" xfId="0" applyFont="1" applyFill="1" applyBorder="1" applyAlignment="1">
      <alignment horizontal="center" vertical="top" wrapText="1"/>
    </xf>
    <xf numFmtId="0" fontId="0" fillId="5" borderId="0" xfId="0" applyFill="1" applyAlignment="1">
      <alignment horizontal="center"/>
    </xf>
    <xf numFmtId="0" fontId="13" fillId="0" borderId="0" xfId="0" applyFont="1" applyAlignment="1" applyProtection="1">
      <alignment horizontal="center"/>
    </xf>
    <xf numFmtId="0" fontId="2" fillId="2" borderId="1" xfId="0" applyFont="1" applyFill="1" applyBorder="1" applyAlignment="1" applyProtection="1">
      <alignment vertical="top" wrapText="1"/>
    </xf>
    <xf numFmtId="0" fontId="5" fillId="2" borderId="1" xfId="0" applyFont="1" applyFill="1" applyBorder="1" applyAlignment="1" applyProtection="1">
      <alignment vertical="top" wrapText="1"/>
    </xf>
    <xf numFmtId="0" fontId="2" fillId="0" borderId="1" xfId="0" applyFont="1" applyBorder="1" applyAlignment="1" applyProtection="1">
      <alignment vertical="top" wrapText="1"/>
    </xf>
    <xf numFmtId="0" fontId="2" fillId="2" borderId="1" xfId="0" applyFont="1" applyFill="1" applyBorder="1" applyAlignment="1" applyProtection="1">
      <alignment vertical="top"/>
    </xf>
    <xf numFmtId="0" fontId="3" fillId="2" borderId="1" xfId="0" applyFont="1" applyFill="1" applyBorder="1" applyAlignment="1" applyProtection="1">
      <alignment vertical="top"/>
    </xf>
    <xf numFmtId="0" fontId="3" fillId="2" borderId="1" xfId="0" applyFont="1" applyFill="1" applyBorder="1" applyAlignment="1" applyProtection="1">
      <alignment vertical="top" wrapText="1"/>
    </xf>
    <xf numFmtId="0" fontId="5" fillId="2" borderId="1" xfId="1" applyFont="1" applyFill="1" applyBorder="1" applyAlignment="1" applyProtection="1">
      <alignment horizontal="left" vertical="top"/>
    </xf>
    <xf numFmtId="0" fontId="2" fillId="2" borderId="1" xfId="1" applyFont="1" applyFill="1" applyBorder="1" applyAlignment="1" applyProtection="1">
      <alignment horizontal="left" vertical="top"/>
    </xf>
    <xf numFmtId="0" fontId="5" fillId="2" borderId="1" xfId="1" applyFont="1" applyFill="1" applyBorder="1" applyAlignment="1" applyProtection="1">
      <alignment vertical="top" wrapText="1"/>
    </xf>
    <xf numFmtId="0" fontId="16" fillId="0" borderId="0" xfId="0" applyFont="1" applyProtection="1"/>
    <xf numFmtId="0" fontId="16" fillId="0" borderId="0" xfId="0" applyFont="1" applyAlignment="1" applyProtection="1">
      <alignment vertical="top" wrapText="1"/>
    </xf>
    <xf numFmtId="0" fontId="3" fillId="2" borderId="1" xfId="1" applyFont="1" applyFill="1" applyBorder="1" applyAlignment="1" applyProtection="1">
      <alignment vertical="top" wrapText="1"/>
    </xf>
    <xf numFmtId="0" fontId="2" fillId="2" borderId="1" xfId="1" applyFont="1" applyFill="1" applyBorder="1" applyAlignment="1" applyProtection="1">
      <alignment vertical="top"/>
    </xf>
    <xf numFmtId="0" fontId="2" fillId="2" borderId="1" xfId="1" applyFont="1" applyFill="1" applyBorder="1" applyAlignment="1" applyProtection="1">
      <alignment vertical="top" wrapText="1"/>
    </xf>
    <xf numFmtId="0" fontId="2" fillId="2" borderId="1" xfId="2" applyFont="1" applyFill="1" applyBorder="1" applyAlignment="1" applyProtection="1">
      <alignment vertical="top" wrapText="1"/>
    </xf>
    <xf numFmtId="0" fontId="2" fillId="2" borderId="0" xfId="1" applyFont="1" applyFill="1" applyAlignment="1" applyProtection="1">
      <alignment vertical="top" wrapText="1"/>
    </xf>
    <xf numFmtId="0" fontId="0" fillId="0" borderId="0" xfId="0" applyProtection="1"/>
    <xf numFmtId="0" fontId="0" fillId="0" borderId="0" xfId="0" applyAlignment="1" applyProtection="1">
      <alignment vertical="top" wrapText="1"/>
    </xf>
    <xf numFmtId="0" fontId="2" fillId="2" borderId="0" xfId="0" applyFont="1" applyFill="1" applyBorder="1" applyAlignment="1" applyProtection="1">
      <alignment vertical="top" wrapText="1"/>
    </xf>
    <xf numFmtId="0" fontId="2" fillId="0" borderId="1" xfId="0" applyFont="1" applyBorder="1" applyAlignment="1" applyProtection="1">
      <alignment vertical="top"/>
    </xf>
  </cellXfs>
  <cellStyles count="5">
    <cellStyle name="Normal" xfId="0" builtinId="0"/>
    <cellStyle name="Normal 2" xfId="4"/>
    <cellStyle name="Normal_Allegany 2 2" xfId="1"/>
    <cellStyle name="Normal_Allegany_BCCC 2008 PAR 2008 Indicators for MHEC" xfId="2"/>
    <cellStyle name="Percent 3" xfId="3"/>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K23"/>
  <sheetViews>
    <sheetView tabSelected="1" workbookViewId="0">
      <selection activeCell="A5" sqref="A5:K5"/>
    </sheetView>
  </sheetViews>
  <sheetFormatPr defaultRowHeight="15" x14ac:dyDescent="0.25"/>
  <cols>
    <col min="1" max="1" width="4" customWidth="1"/>
    <col min="2" max="2" width="8.140625" customWidth="1"/>
    <col min="3" max="3" width="11" customWidth="1"/>
    <col min="4" max="4" width="15" customWidth="1"/>
    <col min="6" max="6" width="11.140625" customWidth="1"/>
    <col min="9" max="9" width="10.7109375" customWidth="1"/>
  </cols>
  <sheetData>
    <row r="1" spans="1:11" s="41" customFormat="1" ht="30" customHeight="1" x14ac:dyDescent="0.25">
      <c r="A1" s="59" t="s">
        <v>70</v>
      </c>
      <c r="B1" s="59"/>
      <c r="C1" s="59"/>
      <c r="D1" s="59"/>
      <c r="E1" s="59"/>
      <c r="F1" s="59"/>
      <c r="G1" s="59"/>
      <c r="H1" s="59"/>
      <c r="I1" s="59"/>
    </row>
    <row r="2" spans="1:11" s="41" customFormat="1" ht="45.75" customHeight="1" x14ac:dyDescent="0.25">
      <c r="A2" s="3"/>
      <c r="B2" s="60" t="s">
        <v>140</v>
      </c>
      <c r="C2" s="60"/>
      <c r="D2" s="60"/>
      <c r="E2" s="60"/>
      <c r="F2" s="60"/>
      <c r="G2" s="60"/>
      <c r="H2" s="60"/>
      <c r="I2" s="60"/>
    </row>
    <row r="3" spans="1:11" s="41" customFormat="1" x14ac:dyDescent="0.25">
      <c r="A3" s="3"/>
      <c r="B3" s="61" t="s">
        <v>141</v>
      </c>
      <c r="C3" s="61"/>
      <c r="D3" s="61"/>
      <c r="E3" s="61"/>
      <c r="F3" s="61"/>
      <c r="G3" s="61"/>
      <c r="H3" s="61"/>
      <c r="I3" s="61"/>
    </row>
    <row r="4" spans="1:11" s="41" customFormat="1" ht="29.25" customHeight="1" x14ac:dyDescent="0.25">
      <c r="A4" s="64" t="s">
        <v>71</v>
      </c>
      <c r="B4" s="65"/>
      <c r="C4" s="65"/>
      <c r="D4" s="65"/>
      <c r="E4" s="65"/>
      <c r="F4" s="65"/>
      <c r="G4" s="65"/>
      <c r="H4" s="65"/>
      <c r="I4" s="65"/>
      <c r="J4" s="65"/>
      <c r="K4" s="65"/>
    </row>
    <row r="5" spans="1:11" s="41" customFormat="1" ht="45.75" customHeight="1" x14ac:dyDescent="0.25">
      <c r="A5" s="66" t="s">
        <v>72</v>
      </c>
      <c r="B5" s="67"/>
      <c r="C5" s="67"/>
      <c r="D5" s="67"/>
      <c r="E5" s="67"/>
      <c r="F5" s="67"/>
      <c r="G5" s="67"/>
      <c r="H5" s="67"/>
      <c r="I5" s="67"/>
      <c r="J5" s="67"/>
      <c r="K5" s="67"/>
    </row>
    <row r="6" spans="1:11" x14ac:dyDescent="0.25">
      <c r="A6" s="62" t="s">
        <v>173</v>
      </c>
      <c r="B6" s="62"/>
      <c r="C6" s="62"/>
      <c r="D6" s="62"/>
    </row>
    <row r="7" spans="1:11" s="41" customFormat="1" ht="19.5" customHeight="1" x14ac:dyDescent="0.25">
      <c r="A7" s="63"/>
      <c r="B7" s="63"/>
      <c r="C7" s="63"/>
      <c r="D7" s="63"/>
      <c r="E7" s="56"/>
      <c r="F7" s="56"/>
      <c r="G7" s="56"/>
      <c r="H7" s="56"/>
    </row>
    <row r="8" spans="1:11" s="41" customFormat="1" x14ac:dyDescent="0.25">
      <c r="A8" s="43" t="s">
        <v>135</v>
      </c>
      <c r="C8" s="42"/>
      <c r="D8" s="40"/>
      <c r="E8" s="57"/>
      <c r="F8" s="57"/>
      <c r="G8" s="57"/>
      <c r="H8" s="57"/>
    </row>
    <row r="9" spans="1:11" s="41" customFormat="1" x14ac:dyDescent="0.25">
      <c r="A9" s="43" t="s">
        <v>136</v>
      </c>
      <c r="C9" s="42"/>
      <c r="D9" s="40"/>
      <c r="E9" s="57"/>
      <c r="F9" s="57"/>
      <c r="G9" s="57"/>
      <c r="H9" s="57"/>
    </row>
    <row r="11" spans="1:11" x14ac:dyDescent="0.25">
      <c r="A11" s="58" t="s">
        <v>171</v>
      </c>
      <c r="B11" s="58"/>
      <c r="C11" s="58"/>
      <c r="D11" s="58"/>
      <c r="E11" s="58"/>
      <c r="F11" s="58"/>
      <c r="G11" s="58"/>
      <c r="H11" s="58"/>
    </row>
    <row r="12" spans="1:11" x14ac:dyDescent="0.25">
      <c r="A12" s="58"/>
      <c r="B12" s="58"/>
      <c r="C12" s="58"/>
      <c r="D12" s="58"/>
      <c r="E12" s="58"/>
      <c r="F12" s="58"/>
      <c r="G12" s="58"/>
      <c r="H12" s="58"/>
    </row>
    <row r="13" spans="1:11" x14ac:dyDescent="0.25">
      <c r="A13" s="58"/>
      <c r="B13" s="58"/>
      <c r="C13" s="58"/>
      <c r="D13" s="58"/>
      <c r="E13" s="58"/>
      <c r="F13" s="58"/>
      <c r="G13" s="58"/>
      <c r="H13" s="58"/>
    </row>
    <row r="14" spans="1:11" x14ac:dyDescent="0.25">
      <c r="A14" s="58"/>
      <c r="B14" s="58"/>
      <c r="C14" s="58"/>
      <c r="D14" s="58"/>
      <c r="E14" s="58"/>
      <c r="F14" s="58"/>
      <c r="G14" s="58"/>
      <c r="H14" s="58"/>
    </row>
    <row r="15" spans="1:11" x14ac:dyDescent="0.25">
      <c r="A15" s="58"/>
      <c r="B15" s="58"/>
      <c r="C15" s="58"/>
      <c r="D15" s="58"/>
      <c r="E15" s="58"/>
      <c r="F15" s="58"/>
      <c r="G15" s="58"/>
      <c r="H15" s="58"/>
    </row>
    <row r="16" spans="1:11" x14ac:dyDescent="0.25">
      <c r="A16" s="58"/>
      <c r="B16" s="58"/>
      <c r="C16" s="58"/>
      <c r="D16" s="58"/>
      <c r="E16" s="58"/>
      <c r="F16" s="58"/>
      <c r="G16" s="58"/>
      <c r="H16" s="58"/>
    </row>
    <row r="17" spans="1:8" x14ac:dyDescent="0.25">
      <c r="A17" s="58"/>
      <c r="B17" s="58"/>
      <c r="C17" s="58"/>
      <c r="D17" s="58"/>
      <c r="E17" s="58"/>
      <c r="F17" s="58"/>
      <c r="G17" s="58"/>
      <c r="H17" s="58"/>
    </row>
    <row r="18" spans="1:8" x14ac:dyDescent="0.25">
      <c r="A18" s="58"/>
      <c r="B18" s="58"/>
      <c r="C18" s="58"/>
      <c r="D18" s="58"/>
      <c r="E18" s="58"/>
      <c r="F18" s="58"/>
      <c r="G18" s="58"/>
      <c r="H18" s="58"/>
    </row>
    <row r="19" spans="1:8" x14ac:dyDescent="0.25">
      <c r="B19" s="54" t="s">
        <v>175</v>
      </c>
    </row>
    <row r="20" spans="1:8" x14ac:dyDescent="0.25">
      <c r="A20" t="s">
        <v>181</v>
      </c>
      <c r="B20" t="s">
        <v>176</v>
      </c>
    </row>
    <row r="21" spans="1:8" x14ac:dyDescent="0.25">
      <c r="A21" t="s">
        <v>181</v>
      </c>
      <c r="B21" t="s">
        <v>177</v>
      </c>
    </row>
    <row r="22" spans="1:8" x14ac:dyDescent="0.25">
      <c r="A22" t="s">
        <v>181</v>
      </c>
      <c r="B22" t="s">
        <v>182</v>
      </c>
    </row>
    <row r="23" spans="1:8" x14ac:dyDescent="0.25">
      <c r="A23" t="s">
        <v>181</v>
      </c>
      <c r="B23" t="s">
        <v>183</v>
      </c>
    </row>
  </sheetData>
  <sheetProtection password="DD26" sheet="1" objects="1" scenarios="1"/>
  <mergeCells count="10">
    <mergeCell ref="A1:I1"/>
    <mergeCell ref="B2:I2"/>
    <mergeCell ref="B3:I3"/>
    <mergeCell ref="A6:D7"/>
    <mergeCell ref="A4:K4"/>
    <mergeCell ref="A5:K5"/>
    <mergeCell ref="E7:H7"/>
    <mergeCell ref="E8:H8"/>
    <mergeCell ref="E9:H9"/>
    <mergeCell ref="A11:H18"/>
  </mergeCells>
  <dataValidations count="2">
    <dataValidation type="date" allowBlank="1" showInputMessage="1" showErrorMessage="1" promptTitle="Check your date" prompt="The cycle's start date must be aligned with the end date of your last cycle (2020-2022). Ensure the dates align with your last report." sqref="E8:H8">
      <formula1>44593</formula1>
      <formula2>44713</formula2>
    </dataValidation>
    <dataValidation type="date" allowBlank="1" showInputMessage="1" showErrorMessage="1" promptTitle="Note End Date" prompt="The cycle must end before 6/1/2024. " sqref="E9:H9">
      <formula1>45323</formula1>
      <formula2>45444</formula2>
    </dataValidation>
  </dataValidations>
  <pageMargins left="0.25" right="0.25" top="0.75" bottom="0.75" header="0.3" footer="0.3"/>
  <pageSetup scale="8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Use drop down" prompt="All institutions are listed in the drop down. Select one._x000a_">
          <x14:formula1>
            <xm:f>'Institution list- HIDEB4sending'!$A$1:$A$52</xm:f>
          </x14:formula1>
          <xm:sqref>E7:H7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49" workbookViewId="0">
      <selection activeCell="I60" sqref="I60"/>
    </sheetView>
  </sheetViews>
  <sheetFormatPr defaultRowHeight="15" x14ac:dyDescent="0.25"/>
  <sheetData>
    <row r="1" spans="1:2" ht="51" x14ac:dyDescent="0.25">
      <c r="A1" s="44" t="s">
        <v>73</v>
      </c>
      <c r="B1" t="s">
        <v>74</v>
      </c>
    </row>
    <row r="2" spans="1:2" ht="76.5" x14ac:dyDescent="0.25">
      <c r="A2" s="44" t="s">
        <v>75</v>
      </c>
      <c r="B2" t="s">
        <v>74</v>
      </c>
    </row>
    <row r="3" spans="1:2" ht="76.5" x14ac:dyDescent="0.25">
      <c r="A3" s="45" t="s">
        <v>76</v>
      </c>
      <c r="B3" t="s">
        <v>77</v>
      </c>
    </row>
    <row r="4" spans="1:2" ht="76.5" x14ac:dyDescent="0.25">
      <c r="A4" s="44" t="s">
        <v>78</v>
      </c>
      <c r="B4" t="s">
        <v>74</v>
      </c>
    </row>
    <row r="5" spans="1:2" ht="51" x14ac:dyDescent="0.25">
      <c r="A5" s="44" t="s">
        <v>79</v>
      </c>
      <c r="B5" t="s">
        <v>80</v>
      </c>
    </row>
    <row r="6" spans="1:2" ht="63.75" x14ac:dyDescent="0.25">
      <c r="A6" s="44" t="s">
        <v>81</v>
      </c>
      <c r="B6" t="s">
        <v>82</v>
      </c>
    </row>
    <row r="7" spans="1:2" ht="63.75" x14ac:dyDescent="0.25">
      <c r="A7" s="44" t="s">
        <v>83</v>
      </c>
      <c r="B7" t="s">
        <v>74</v>
      </c>
    </row>
    <row r="8" spans="1:2" ht="38.25" x14ac:dyDescent="0.25">
      <c r="A8" s="44" t="s">
        <v>84</v>
      </c>
      <c r="B8" t="s">
        <v>74</v>
      </c>
    </row>
    <row r="9" spans="1:2" ht="51" x14ac:dyDescent="0.25">
      <c r="A9" s="44" t="s">
        <v>85</v>
      </c>
      <c r="B9" t="s">
        <v>74</v>
      </c>
    </row>
    <row r="10" spans="1:2" ht="51" x14ac:dyDescent="0.25">
      <c r="A10" s="44" t="s">
        <v>86</v>
      </c>
      <c r="B10" t="s">
        <v>74</v>
      </c>
    </row>
    <row r="11" spans="1:2" ht="63.75" x14ac:dyDescent="0.25">
      <c r="A11" s="46" t="s">
        <v>87</v>
      </c>
      <c r="B11" t="s">
        <v>77</v>
      </c>
    </row>
    <row r="12" spans="1:2" ht="76.5" x14ac:dyDescent="0.25">
      <c r="A12" s="44" t="s">
        <v>88</v>
      </c>
      <c r="B12" t="s">
        <v>74</v>
      </c>
    </row>
    <row r="13" spans="1:2" ht="51" x14ac:dyDescent="0.25">
      <c r="A13" s="44" t="s">
        <v>89</v>
      </c>
      <c r="B13" t="s">
        <v>80</v>
      </c>
    </row>
    <row r="14" spans="1:2" ht="63.75" x14ac:dyDescent="0.25">
      <c r="A14" s="44" t="s">
        <v>90</v>
      </c>
      <c r="B14" t="s">
        <v>74</v>
      </c>
    </row>
    <row r="15" spans="1:2" ht="51" x14ac:dyDescent="0.25">
      <c r="A15" s="44" t="s">
        <v>91</v>
      </c>
      <c r="B15" t="s">
        <v>80</v>
      </c>
    </row>
    <row r="16" spans="1:2" ht="38.25" x14ac:dyDescent="0.25">
      <c r="A16" s="44" t="s">
        <v>92</v>
      </c>
      <c r="B16" t="s">
        <v>74</v>
      </c>
    </row>
    <row r="17" spans="1:2" ht="38.25" x14ac:dyDescent="0.25">
      <c r="A17" s="44" t="s">
        <v>93</v>
      </c>
      <c r="B17" t="s">
        <v>82</v>
      </c>
    </row>
    <row r="18" spans="1:2" ht="76.5" x14ac:dyDescent="0.25">
      <c r="A18" s="44" t="s">
        <v>94</v>
      </c>
      <c r="B18" t="s">
        <v>74</v>
      </c>
    </row>
    <row r="19" spans="1:2" ht="63.75" x14ac:dyDescent="0.25">
      <c r="A19" s="44" t="s">
        <v>95</v>
      </c>
      <c r="B19" t="s">
        <v>74</v>
      </c>
    </row>
    <row r="20" spans="1:2" ht="38.25" x14ac:dyDescent="0.25">
      <c r="A20" s="44" t="s">
        <v>96</v>
      </c>
      <c r="B20" t="s">
        <v>82</v>
      </c>
    </row>
    <row r="21" spans="1:2" ht="63.75" x14ac:dyDescent="0.25">
      <c r="A21" s="45" t="s">
        <v>97</v>
      </c>
      <c r="B21" t="s">
        <v>74</v>
      </c>
    </row>
    <row r="22" spans="1:2" ht="51" x14ac:dyDescent="0.25">
      <c r="A22" s="44" t="s">
        <v>98</v>
      </c>
      <c r="B22" t="s">
        <v>82</v>
      </c>
    </row>
    <row r="23" spans="1:2" ht="51" x14ac:dyDescent="0.25">
      <c r="A23" s="44" t="s">
        <v>99</v>
      </c>
      <c r="B23" t="s">
        <v>77</v>
      </c>
    </row>
    <row r="24" spans="1:2" ht="51" x14ac:dyDescent="0.25">
      <c r="A24" s="44" t="s">
        <v>100</v>
      </c>
      <c r="B24" t="s">
        <v>82</v>
      </c>
    </row>
    <row r="25" spans="1:2" ht="63.75" x14ac:dyDescent="0.25">
      <c r="A25" s="44" t="s">
        <v>101</v>
      </c>
      <c r="B25" t="s">
        <v>82</v>
      </c>
    </row>
    <row r="26" spans="1:2" ht="63.75" x14ac:dyDescent="0.25">
      <c r="A26" s="44" t="s">
        <v>102</v>
      </c>
      <c r="B26" t="s">
        <v>77</v>
      </c>
    </row>
    <row r="27" spans="1:2" ht="38.25" x14ac:dyDescent="0.25">
      <c r="A27" s="44" t="s">
        <v>103</v>
      </c>
      <c r="B27" t="s">
        <v>82</v>
      </c>
    </row>
    <row r="28" spans="1:2" ht="38.25" x14ac:dyDescent="0.25">
      <c r="A28" s="44" t="s">
        <v>104</v>
      </c>
      <c r="B28" t="s">
        <v>74</v>
      </c>
    </row>
    <row r="29" spans="1:2" ht="51" x14ac:dyDescent="0.25">
      <c r="A29" s="44" t="s">
        <v>105</v>
      </c>
      <c r="B29" t="s">
        <v>80</v>
      </c>
    </row>
    <row r="30" spans="1:2" ht="51" x14ac:dyDescent="0.25">
      <c r="A30" s="44" t="s">
        <v>106</v>
      </c>
      <c r="B30" t="s">
        <v>82</v>
      </c>
    </row>
    <row r="31" spans="1:2" ht="38.25" x14ac:dyDescent="0.25">
      <c r="A31" s="44" t="s">
        <v>107</v>
      </c>
      <c r="B31" t="s">
        <v>77</v>
      </c>
    </row>
    <row r="32" spans="1:2" ht="63.75" x14ac:dyDescent="0.25">
      <c r="A32" s="44" t="s">
        <v>108</v>
      </c>
      <c r="B32" t="s">
        <v>82</v>
      </c>
    </row>
    <row r="33" spans="1:2" ht="76.5" x14ac:dyDescent="0.25">
      <c r="A33" s="44" t="s">
        <v>109</v>
      </c>
      <c r="B33" t="s">
        <v>74</v>
      </c>
    </row>
    <row r="34" spans="1:2" ht="38.25" x14ac:dyDescent="0.25">
      <c r="A34" s="44" t="s">
        <v>110</v>
      </c>
      <c r="B34" t="s">
        <v>77</v>
      </c>
    </row>
    <row r="35" spans="1:2" ht="38.25" x14ac:dyDescent="0.25">
      <c r="A35" s="44" t="s">
        <v>111</v>
      </c>
      <c r="B35" t="s">
        <v>80</v>
      </c>
    </row>
    <row r="36" spans="1:2" ht="51" x14ac:dyDescent="0.25">
      <c r="A36" s="46" t="s">
        <v>112</v>
      </c>
      <c r="B36" t="s">
        <v>77</v>
      </c>
    </row>
    <row r="37" spans="1:2" ht="38.25" x14ac:dyDescent="0.25">
      <c r="A37" s="44" t="s">
        <v>113</v>
      </c>
      <c r="B37" t="s">
        <v>82</v>
      </c>
    </row>
    <row r="38" spans="1:2" ht="63.75" x14ac:dyDescent="0.25">
      <c r="A38" s="44" t="s">
        <v>114</v>
      </c>
      <c r="B38" t="s">
        <v>80</v>
      </c>
    </row>
    <row r="39" spans="1:2" ht="63.75" x14ac:dyDescent="0.25">
      <c r="A39" s="44" t="s">
        <v>115</v>
      </c>
      <c r="B39" t="s">
        <v>77</v>
      </c>
    </row>
    <row r="40" spans="1:2" ht="38.25" x14ac:dyDescent="0.25">
      <c r="A40" s="44" t="s">
        <v>116</v>
      </c>
      <c r="B40" t="s">
        <v>82</v>
      </c>
    </row>
    <row r="41" spans="1:2" ht="38.25" x14ac:dyDescent="0.25">
      <c r="A41" s="44" t="s">
        <v>117</v>
      </c>
      <c r="B41" t="s">
        <v>80</v>
      </c>
    </row>
    <row r="42" spans="1:2" ht="51" x14ac:dyDescent="0.25">
      <c r="A42" s="44" t="s">
        <v>118</v>
      </c>
      <c r="B42" t="s">
        <v>80</v>
      </c>
    </row>
    <row r="43" spans="1:2" ht="76.5" x14ac:dyDescent="0.25">
      <c r="A43" s="44" t="s">
        <v>119</v>
      </c>
      <c r="B43" t="s">
        <v>80</v>
      </c>
    </row>
    <row r="44" spans="1:2" ht="76.5" x14ac:dyDescent="0.25">
      <c r="A44" s="44" t="s">
        <v>120</v>
      </c>
      <c r="B44" t="s">
        <v>80</v>
      </c>
    </row>
    <row r="45" spans="1:2" ht="63.75" x14ac:dyDescent="0.25">
      <c r="A45" s="44" t="s">
        <v>121</v>
      </c>
      <c r="B45" t="s">
        <v>80</v>
      </c>
    </row>
    <row r="46" spans="1:2" ht="76.5" x14ac:dyDescent="0.25">
      <c r="A46" s="44" t="s">
        <v>122</v>
      </c>
      <c r="B46" t="s">
        <v>80</v>
      </c>
    </row>
    <row r="47" spans="1:2" ht="76.5" x14ac:dyDescent="0.25">
      <c r="A47" s="44" t="s">
        <v>123</v>
      </c>
      <c r="B47" t="s">
        <v>80</v>
      </c>
    </row>
    <row r="48" spans="1:2" ht="63.75" x14ac:dyDescent="0.25">
      <c r="A48" s="44" t="s">
        <v>124</v>
      </c>
      <c r="B48" t="s">
        <v>82</v>
      </c>
    </row>
    <row r="49" spans="1:2" ht="51" x14ac:dyDescent="0.25">
      <c r="A49" s="44" t="s">
        <v>125</v>
      </c>
      <c r="B49" t="s">
        <v>82</v>
      </c>
    </row>
    <row r="50" spans="1:2" ht="51" x14ac:dyDescent="0.25">
      <c r="A50" s="44" t="s">
        <v>126</v>
      </c>
      <c r="B50" t="s">
        <v>77</v>
      </c>
    </row>
    <row r="51" spans="1:2" ht="63.75" x14ac:dyDescent="0.25">
      <c r="A51" s="44" t="s">
        <v>127</v>
      </c>
      <c r="B51" t="s">
        <v>74</v>
      </c>
    </row>
    <row r="52" spans="1:2" ht="63.75" x14ac:dyDescent="0.25">
      <c r="A52" s="44" t="s">
        <v>128</v>
      </c>
      <c r="B5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selection activeCell="D5" sqref="D5"/>
    </sheetView>
  </sheetViews>
  <sheetFormatPr defaultRowHeight="15" x14ac:dyDescent="0.25"/>
  <cols>
    <col min="1" max="1" width="4" style="15" customWidth="1"/>
    <col min="2" max="2" width="87" style="86" customWidth="1"/>
    <col min="3" max="3" width="8.7109375" style="15" customWidth="1"/>
    <col min="4" max="4" width="7.42578125" style="15" customWidth="1"/>
    <col min="5" max="16384" width="9.140625" style="15"/>
  </cols>
  <sheetData>
    <row r="1" spans="1:5" x14ac:dyDescent="0.25">
      <c r="B1" s="69" t="s">
        <v>178</v>
      </c>
    </row>
    <row r="2" spans="1:5" ht="28.5" x14ac:dyDescent="0.25">
      <c r="A2" s="2">
        <v>1</v>
      </c>
      <c r="B2" s="70" t="s">
        <v>3</v>
      </c>
      <c r="C2" s="6"/>
    </row>
    <row r="3" spans="1:5" s="19" customFormat="1" x14ac:dyDescent="0.25">
      <c r="A3" s="5">
        <v>2</v>
      </c>
      <c r="B3" s="71" t="s">
        <v>4</v>
      </c>
      <c r="C3" s="7"/>
    </row>
    <row r="4" spans="1:5" x14ac:dyDescent="0.25">
      <c r="A4" s="2"/>
      <c r="B4" s="72" t="s">
        <v>40</v>
      </c>
      <c r="C4" s="6"/>
    </row>
    <row r="5" spans="1:5" x14ac:dyDescent="0.25">
      <c r="A5" s="2"/>
      <c r="B5" s="70" t="s">
        <v>41</v>
      </c>
      <c r="C5" s="6"/>
    </row>
    <row r="6" spans="1:5" x14ac:dyDescent="0.25">
      <c r="A6" s="2"/>
      <c r="B6" s="70" t="s">
        <v>42</v>
      </c>
      <c r="C6" s="6"/>
    </row>
    <row r="7" spans="1:5" x14ac:dyDescent="0.25">
      <c r="A7" s="2"/>
      <c r="B7" s="70" t="s">
        <v>43</v>
      </c>
      <c r="C7" s="6"/>
      <c r="E7" s="15" t="s">
        <v>68</v>
      </c>
    </row>
    <row r="8" spans="1:5" x14ac:dyDescent="0.25">
      <c r="A8" s="2"/>
      <c r="B8" s="73" t="s">
        <v>44</v>
      </c>
      <c r="C8" s="6"/>
    </row>
    <row r="9" spans="1:5" x14ac:dyDescent="0.25">
      <c r="A9" s="2"/>
      <c r="B9" s="74" t="s">
        <v>38</v>
      </c>
      <c r="C9" s="4">
        <f>SUM(C4:C8)</f>
        <v>0</v>
      </c>
      <c r="D9" s="15" t="str">
        <f>IF(C9&lt;&gt;C2,"Total Incidents Reported Do Not Equal Total Number of Incidents (Q1)","")</f>
        <v/>
      </c>
    </row>
    <row r="10" spans="1:5" s="19" customFormat="1" x14ac:dyDescent="0.25">
      <c r="A10" s="5">
        <v>3</v>
      </c>
      <c r="B10" s="71" t="s">
        <v>5</v>
      </c>
      <c r="C10" s="7"/>
    </row>
    <row r="11" spans="1:5" x14ac:dyDescent="0.25">
      <c r="A11" s="2"/>
      <c r="B11" s="70" t="s">
        <v>45</v>
      </c>
      <c r="C11" s="6"/>
    </row>
    <row r="12" spans="1:5" x14ac:dyDescent="0.25">
      <c r="A12" s="2"/>
      <c r="B12" s="70" t="s">
        <v>69</v>
      </c>
      <c r="C12" s="6"/>
    </row>
    <row r="13" spans="1:5" x14ac:dyDescent="0.25">
      <c r="A13" s="2"/>
      <c r="B13" s="70" t="s">
        <v>46</v>
      </c>
      <c r="C13" s="6"/>
    </row>
    <row r="14" spans="1:5" x14ac:dyDescent="0.25">
      <c r="A14" s="2"/>
      <c r="B14" s="70" t="s">
        <v>47</v>
      </c>
      <c r="C14" s="6"/>
    </row>
    <row r="15" spans="1:5" x14ac:dyDescent="0.25">
      <c r="A15" s="2"/>
      <c r="B15" s="70" t="s">
        <v>48</v>
      </c>
      <c r="C15" s="6"/>
    </row>
    <row r="16" spans="1:5" x14ac:dyDescent="0.25">
      <c r="A16" s="2"/>
      <c r="B16" s="75" t="s">
        <v>38</v>
      </c>
      <c r="C16" s="16">
        <f>SUM(C11:C15)</f>
        <v>0</v>
      </c>
      <c r="D16" s="15" t="str">
        <f>IF(C16&lt;&gt;C2,"Total Sexual Assault Reports Do  Not Equal Total Number of Incidents (Q1)","")</f>
        <v/>
      </c>
    </row>
    <row r="17" spans="1:4" s="19" customFormat="1" x14ac:dyDescent="0.25">
      <c r="A17" s="5">
        <v>4</v>
      </c>
      <c r="B17" s="76" t="s">
        <v>6</v>
      </c>
      <c r="C17" s="7"/>
    </row>
    <row r="18" spans="1:4" x14ac:dyDescent="0.25">
      <c r="A18" s="2"/>
      <c r="B18" s="77" t="s">
        <v>49</v>
      </c>
      <c r="C18" s="6"/>
    </row>
    <row r="19" spans="1:4" x14ac:dyDescent="0.25">
      <c r="A19" s="2"/>
      <c r="B19" s="77" t="s">
        <v>50</v>
      </c>
      <c r="C19" s="6"/>
    </row>
    <row r="20" spans="1:4" x14ac:dyDescent="0.25">
      <c r="A20" s="2"/>
      <c r="B20" s="77" t="s">
        <v>51</v>
      </c>
      <c r="C20" s="6"/>
    </row>
    <row r="21" spans="1:4" x14ac:dyDescent="0.25">
      <c r="A21" s="2"/>
      <c r="B21" s="73" t="s">
        <v>52</v>
      </c>
      <c r="C21" s="6"/>
    </row>
    <row r="22" spans="1:4" x14ac:dyDescent="0.25">
      <c r="A22" s="2"/>
      <c r="B22" s="74" t="s">
        <v>38</v>
      </c>
      <c r="C22" s="16">
        <f>SUM(C18:C21)</f>
        <v>0</v>
      </c>
      <c r="D22" s="15" t="str">
        <f>IF(C22&lt;&gt;C2,"Total Sexual Assault incident locations Do  Not Equal Total Number of Incidents  (Q1)","")</f>
        <v/>
      </c>
    </row>
    <row r="23" spans="1:4" s="19" customFormat="1" ht="28.5" x14ac:dyDescent="0.25">
      <c r="A23" s="5">
        <v>5</v>
      </c>
      <c r="B23" s="71" t="s">
        <v>60</v>
      </c>
      <c r="C23" s="8"/>
    </row>
    <row r="24" spans="1:4" s="19" customFormat="1" ht="28.5" x14ac:dyDescent="0.25">
      <c r="A24" s="5">
        <v>6</v>
      </c>
      <c r="B24" s="78" t="s">
        <v>192</v>
      </c>
      <c r="C24" s="9"/>
    </row>
    <row r="25" spans="1:4" x14ac:dyDescent="0.25">
      <c r="A25" s="2"/>
      <c r="B25" s="79" t="s">
        <v>193</v>
      </c>
      <c r="C25" s="6"/>
    </row>
    <row r="26" spans="1:4" ht="28.5" x14ac:dyDescent="0.25">
      <c r="A26" s="2"/>
      <c r="B26" s="80" t="s">
        <v>194</v>
      </c>
      <c r="C26" s="6"/>
    </row>
    <row r="27" spans="1:4" x14ac:dyDescent="0.25">
      <c r="A27" s="2"/>
      <c r="B27" s="79" t="s">
        <v>195</v>
      </c>
      <c r="C27" s="6"/>
    </row>
    <row r="28" spans="1:4" x14ac:dyDescent="0.25">
      <c r="A28" s="2"/>
      <c r="B28" s="81" t="s">
        <v>38</v>
      </c>
      <c r="C28" s="16">
        <f>SUM(C25:C27)</f>
        <v>0</v>
      </c>
      <c r="D28" s="15" t="str">
        <f>IF(C28&lt;&gt;C24,"Total should equal value in Q6 (incidents involving non-student perpetrators)","")</f>
        <v/>
      </c>
    </row>
    <row r="29" spans="1:4" ht="57" x14ac:dyDescent="0.25">
      <c r="A29" s="2">
        <v>7</v>
      </c>
      <c r="B29" s="78" t="s">
        <v>39</v>
      </c>
      <c r="C29" s="10"/>
    </row>
    <row r="30" spans="1:4" x14ac:dyDescent="0.25">
      <c r="A30" s="2"/>
      <c r="B30" s="82" t="s">
        <v>7</v>
      </c>
      <c r="C30" s="6"/>
    </row>
    <row r="31" spans="1:4" x14ac:dyDescent="0.25">
      <c r="A31" s="2"/>
      <c r="B31" s="82" t="s">
        <v>8</v>
      </c>
      <c r="C31" s="6"/>
    </row>
    <row r="32" spans="1:4" x14ac:dyDescent="0.25">
      <c r="A32" s="2"/>
      <c r="B32" s="82" t="s">
        <v>9</v>
      </c>
      <c r="C32" s="6"/>
    </row>
    <row r="33" spans="1:3" x14ac:dyDescent="0.25">
      <c r="A33" s="2"/>
      <c r="B33" s="82" t="s">
        <v>10</v>
      </c>
      <c r="C33" s="6"/>
    </row>
    <row r="34" spans="1:3" x14ac:dyDescent="0.25">
      <c r="A34" s="2"/>
      <c r="B34" s="83" t="s">
        <v>11</v>
      </c>
      <c r="C34" s="6"/>
    </row>
    <row r="35" spans="1:3" ht="28.5" x14ac:dyDescent="0.25">
      <c r="A35" s="2"/>
      <c r="B35" s="83" t="s">
        <v>12</v>
      </c>
      <c r="C35" s="6"/>
    </row>
    <row r="36" spans="1:3" x14ac:dyDescent="0.25">
      <c r="A36" s="2"/>
      <c r="B36" s="83" t="s">
        <v>13</v>
      </c>
      <c r="C36" s="6"/>
    </row>
    <row r="37" spans="1:3" x14ac:dyDescent="0.25">
      <c r="A37" s="2"/>
      <c r="B37" s="83" t="s">
        <v>14</v>
      </c>
      <c r="C37" s="6"/>
    </row>
    <row r="38" spans="1:3" x14ac:dyDescent="0.25">
      <c r="A38" s="2"/>
      <c r="B38" s="83" t="s">
        <v>15</v>
      </c>
      <c r="C38" s="6"/>
    </row>
    <row r="39" spans="1:3" x14ac:dyDescent="0.25">
      <c r="A39" s="2"/>
      <c r="B39" s="83" t="s">
        <v>16</v>
      </c>
      <c r="C39" s="6"/>
    </row>
    <row r="40" spans="1:3" x14ac:dyDescent="0.25">
      <c r="A40" s="2"/>
      <c r="B40" s="83" t="s">
        <v>17</v>
      </c>
      <c r="C40" s="6"/>
    </row>
    <row r="41" spans="1:3" x14ac:dyDescent="0.25">
      <c r="A41" s="31" t="s">
        <v>0</v>
      </c>
      <c r="B41" s="74"/>
      <c r="C41" s="10"/>
    </row>
    <row r="42" spans="1:3" ht="28.5" x14ac:dyDescent="0.25">
      <c r="A42" s="32" t="s">
        <v>1</v>
      </c>
      <c r="B42" s="71" t="s">
        <v>18</v>
      </c>
      <c r="C42" s="10"/>
    </row>
    <row r="43" spans="1:3" x14ac:dyDescent="0.25">
      <c r="A43" s="33"/>
      <c r="B43" s="73" t="s">
        <v>53</v>
      </c>
      <c r="C43" s="6"/>
    </row>
    <row r="44" spans="1:3" x14ac:dyDescent="0.25">
      <c r="A44" s="33"/>
      <c r="B44" s="73" t="s">
        <v>54</v>
      </c>
      <c r="C44" s="6"/>
    </row>
    <row r="45" spans="1:3" x14ac:dyDescent="0.25">
      <c r="A45" s="33"/>
      <c r="B45" s="73" t="s">
        <v>55</v>
      </c>
      <c r="C45" s="6"/>
    </row>
    <row r="46" spans="1:3" x14ac:dyDescent="0.25">
      <c r="A46" s="33"/>
      <c r="B46" s="73" t="s">
        <v>56</v>
      </c>
      <c r="C46" s="6"/>
    </row>
    <row r="47" spans="1:3" x14ac:dyDescent="0.25">
      <c r="A47" s="33"/>
      <c r="B47" s="73" t="s">
        <v>57</v>
      </c>
      <c r="C47" s="6"/>
    </row>
    <row r="48" spans="1:3" x14ac:dyDescent="0.25">
      <c r="A48" s="33"/>
      <c r="B48" s="73" t="s">
        <v>59</v>
      </c>
      <c r="C48" s="6"/>
    </row>
    <row r="49" spans="1:13" x14ac:dyDescent="0.25">
      <c r="A49" s="33"/>
      <c r="B49" s="73" t="s">
        <v>58</v>
      </c>
      <c r="C49" s="6"/>
    </row>
    <row r="50" spans="1:13" x14ac:dyDescent="0.25">
      <c r="A50" s="33"/>
      <c r="B50" s="74" t="s">
        <v>38</v>
      </c>
      <c r="C50" s="16">
        <f>SUM(C43:C49)</f>
        <v>0</v>
      </c>
      <c r="D50" s="15" t="str">
        <f>IF(C50&lt;&gt;C2,"Total Sexual Assault  incident Outcomes Do  Not Equal Total Number of Incidents (Q1)","")</f>
        <v/>
      </c>
    </row>
    <row r="51" spans="1:13" ht="15.75" x14ac:dyDescent="0.25">
      <c r="A51" s="31" t="s">
        <v>2</v>
      </c>
      <c r="B51" s="74"/>
      <c r="C51" s="6"/>
      <c r="M51" s="52"/>
    </row>
    <row r="52" spans="1:13" s="35" customFormat="1" x14ac:dyDescent="0.25">
      <c r="A52" s="1">
        <v>9</v>
      </c>
      <c r="B52" s="83" t="s">
        <v>19</v>
      </c>
      <c r="C52" s="11"/>
      <c r="D52" s="34"/>
      <c r="E52" s="34"/>
    </row>
    <row r="53" spans="1:13" ht="28.5" x14ac:dyDescent="0.25">
      <c r="A53" s="2">
        <v>10</v>
      </c>
      <c r="B53" s="83" t="s">
        <v>20</v>
      </c>
      <c r="C53" s="6"/>
    </row>
    <row r="54" spans="1:13" ht="29.25" x14ac:dyDescent="0.25">
      <c r="A54" s="2">
        <v>11</v>
      </c>
      <c r="B54" s="83" t="s">
        <v>174</v>
      </c>
      <c r="C54" s="12"/>
    </row>
    <row r="55" spans="1:13" x14ac:dyDescent="0.25">
      <c r="A55" s="2"/>
      <c r="B55" s="84" t="s">
        <v>21</v>
      </c>
      <c r="C55" s="11"/>
    </row>
    <row r="56" spans="1:13" x14ac:dyDescent="0.25">
      <c r="A56" s="2"/>
      <c r="B56" s="84" t="s">
        <v>22</v>
      </c>
      <c r="C56" s="11"/>
    </row>
    <row r="57" spans="1:13" x14ac:dyDescent="0.25">
      <c r="A57" s="2"/>
      <c r="B57" s="84" t="s">
        <v>23</v>
      </c>
      <c r="C57" s="11"/>
    </row>
    <row r="58" spans="1:13" x14ac:dyDescent="0.25">
      <c r="A58" s="2"/>
      <c r="B58" s="84" t="s">
        <v>24</v>
      </c>
      <c r="C58" s="11"/>
    </row>
    <row r="59" spans="1:13" x14ac:dyDescent="0.25">
      <c r="A59" s="2"/>
      <c r="B59" s="84" t="s">
        <v>25</v>
      </c>
      <c r="C59" s="11"/>
    </row>
    <row r="60" spans="1:13" x14ac:dyDescent="0.25">
      <c r="A60" s="2"/>
      <c r="B60" s="84" t="s">
        <v>26</v>
      </c>
      <c r="C60" s="11"/>
    </row>
    <row r="61" spans="1:13" x14ac:dyDescent="0.25">
      <c r="A61" s="2"/>
      <c r="B61" s="84" t="s">
        <v>27</v>
      </c>
      <c r="C61" s="11"/>
    </row>
    <row r="62" spans="1:13" x14ac:dyDescent="0.25">
      <c r="A62" s="2"/>
      <c r="B62" s="84" t="s">
        <v>28</v>
      </c>
      <c r="C62" s="11"/>
    </row>
    <row r="63" spans="1:13" x14ac:dyDescent="0.25">
      <c r="A63" s="2"/>
      <c r="B63" s="84" t="s">
        <v>29</v>
      </c>
      <c r="C63" s="11"/>
    </row>
    <row r="64" spans="1:13" x14ac:dyDescent="0.25">
      <c r="A64" s="2"/>
      <c r="B64" s="84" t="s">
        <v>30</v>
      </c>
      <c r="C64" s="11"/>
    </row>
    <row r="65" spans="1:3" x14ac:dyDescent="0.25">
      <c r="A65" s="2"/>
      <c r="B65" s="84" t="s">
        <v>31</v>
      </c>
      <c r="C65" s="11"/>
    </row>
    <row r="66" spans="1:3" x14ac:dyDescent="0.25">
      <c r="A66" s="2"/>
      <c r="B66" s="84" t="s">
        <v>32</v>
      </c>
      <c r="C66" s="11"/>
    </row>
    <row r="67" spans="1:3" x14ac:dyDescent="0.25">
      <c r="A67" s="2"/>
      <c r="B67" s="84" t="s">
        <v>33</v>
      </c>
      <c r="C67" s="11"/>
    </row>
    <row r="68" spans="1:3" x14ac:dyDescent="0.25">
      <c r="A68" s="37">
        <v>12</v>
      </c>
      <c r="B68" s="70" t="s">
        <v>34</v>
      </c>
      <c r="C68" s="11"/>
    </row>
    <row r="69" spans="1:3" x14ac:dyDescent="0.25">
      <c r="A69" s="37">
        <v>13</v>
      </c>
      <c r="B69" s="70" t="s">
        <v>35</v>
      </c>
      <c r="C69" s="13"/>
    </row>
    <row r="70" spans="1:3" x14ac:dyDescent="0.25">
      <c r="A70" s="38"/>
      <c r="B70" s="70" t="s">
        <v>142</v>
      </c>
      <c r="C70" s="11"/>
    </row>
    <row r="71" spans="1:3" x14ac:dyDescent="0.25">
      <c r="A71" s="38"/>
      <c r="B71" s="70" t="s">
        <v>143</v>
      </c>
      <c r="C71" s="11"/>
    </row>
    <row r="72" spans="1:3" x14ac:dyDescent="0.25">
      <c r="A72" s="2"/>
      <c r="B72" s="83" t="s">
        <v>144</v>
      </c>
      <c r="C72" s="11"/>
    </row>
    <row r="73" spans="1:3" x14ac:dyDescent="0.25">
      <c r="A73" s="2"/>
      <c r="B73" s="83" t="s">
        <v>145</v>
      </c>
      <c r="C73" s="11"/>
    </row>
    <row r="74" spans="1:3" x14ac:dyDescent="0.25">
      <c r="A74" s="2">
        <v>14</v>
      </c>
      <c r="B74" s="70" t="s">
        <v>36</v>
      </c>
      <c r="C74" s="11"/>
    </row>
    <row r="75" spans="1:3" x14ac:dyDescent="0.25">
      <c r="A75" s="2">
        <v>15</v>
      </c>
      <c r="B75" s="70" t="s">
        <v>35</v>
      </c>
      <c r="C75" s="13"/>
    </row>
    <row r="76" spans="1:3" x14ac:dyDescent="0.25">
      <c r="A76" s="2"/>
      <c r="B76" s="70" t="s">
        <v>146</v>
      </c>
      <c r="C76" s="11"/>
    </row>
    <row r="77" spans="1:3" x14ac:dyDescent="0.25">
      <c r="A77" s="2"/>
      <c r="B77" s="70" t="s">
        <v>147</v>
      </c>
      <c r="C77" s="11"/>
    </row>
    <row r="78" spans="1:3" x14ac:dyDescent="0.25">
      <c r="A78" s="2"/>
      <c r="B78" s="83" t="s">
        <v>148</v>
      </c>
      <c r="C78" s="11"/>
    </row>
    <row r="79" spans="1:3" x14ac:dyDescent="0.25">
      <c r="A79" s="2"/>
      <c r="B79" s="83" t="s">
        <v>149</v>
      </c>
      <c r="C79" s="11"/>
    </row>
    <row r="80" spans="1:3" x14ac:dyDescent="0.25">
      <c r="A80" s="2">
        <v>16</v>
      </c>
      <c r="B80" s="70" t="s">
        <v>37</v>
      </c>
      <c r="C80" s="11"/>
    </row>
    <row r="81" spans="1:3" x14ac:dyDescent="0.25">
      <c r="A81" s="2">
        <v>17</v>
      </c>
      <c r="B81" s="70" t="s">
        <v>35</v>
      </c>
      <c r="C81" s="13"/>
    </row>
    <row r="82" spans="1:3" x14ac:dyDescent="0.25">
      <c r="A82" s="2"/>
      <c r="B82" s="70" t="s">
        <v>61</v>
      </c>
      <c r="C82" s="11"/>
    </row>
    <row r="83" spans="1:3" x14ac:dyDescent="0.25">
      <c r="A83" s="2"/>
      <c r="B83" s="70" t="s">
        <v>62</v>
      </c>
      <c r="C83" s="11"/>
    </row>
    <row r="84" spans="1:3" x14ac:dyDescent="0.25">
      <c r="A84" s="2"/>
      <c r="B84" s="83" t="s">
        <v>63</v>
      </c>
      <c r="C84" s="11"/>
    </row>
    <row r="85" spans="1:3" x14ac:dyDescent="0.25">
      <c r="A85" s="2"/>
      <c r="B85" s="83" t="s">
        <v>64</v>
      </c>
      <c r="C85" s="11"/>
    </row>
    <row r="86" spans="1:3" x14ac:dyDescent="0.25">
      <c r="A86" s="1"/>
      <c r="B86" s="85"/>
      <c r="C86" s="14"/>
    </row>
  </sheetData>
  <sheetProtection password="DD26" sheet="1"/>
  <dataConsolidate/>
  <dataValidations disablePrompts="1" count="9">
    <dataValidation type="custom" allowBlank="1" showInputMessage="1" showErrorMessage="1" promptTitle="Caution" prompt="Sum must equal total # of incidents" sqref="C22">
      <formula1>SUM(C18:C21)=C2</formula1>
    </dataValidation>
    <dataValidation type="custom" showInputMessage="1" showErrorMessage="1" promptTitle="Caution" prompt="Sum must equal total in 6" sqref="C28">
      <formula1>SUM(C25:C27)=C24</formula1>
    </dataValidation>
    <dataValidation type="custom" allowBlank="1" showInputMessage="1" showErrorMessage="1" promptTitle="Caution" prompt="Sum must equal Total # of incidents" sqref="C50">
      <formula1>SUM($C$43:$C$49)=C2</formula1>
    </dataValidation>
    <dataValidation type="custom" operator="lessThanOrEqual" allowBlank="1" showInputMessage="1" showErrorMessage="1" promptTitle="Caution " prompt="Cannot exceed number of incidents" sqref="C52:C53">
      <formula1>"&lt;=C1"</formula1>
    </dataValidation>
    <dataValidation allowBlank="1" showInputMessage="1" showErrorMessage="1" promptTitle="Caution" prompt="Sum must equal total # of incidents" sqref="C16"/>
    <dataValidation type="custom" allowBlank="1" showInputMessage="1" showErrorMessage="1" sqref="C68">
      <formula1>SUM(C70:C73)</formula1>
    </dataValidation>
    <dataValidation type="decimal" operator="equal" allowBlank="1" showInputMessage="1" showErrorMessage="1" error="Values in 6a, 6b and 6c must total to 6.  Please review." prompt="Values in 6a, 6b and 6c must total to 6." sqref="C24">
      <formula1>(+C25+C26+C27)</formula1>
    </dataValidation>
    <dataValidation type="decimal" operator="equal" allowBlank="1" showErrorMessage="1" error="Section 2 lines 3-7 do not sum to line 8.  Please review." prompt="Sum of incidents reported does not equal total number of incidents in 1.  Please review." sqref="C9">
      <formula1>SUM(C4:C8)</formula1>
    </dataValidation>
    <dataValidation allowBlank="1" showInputMessage="1" showErrorMessage="1" promptTitle="INCIDENTS OF SEXUAL ASSAULT I" prompt="ENTER VALUE - ENTER 0 IF NONE" sqref="C2"/>
  </dataValidations>
  <pageMargins left="0.7" right="0.7" top="0.75" bottom="0.75" header="0.3" footer="0.3"/>
  <pageSetup orientation="portrait" r:id="rId1"/>
  <headerFooter>
    <oddFooter>&amp;RModified August 2022</oddFooter>
  </headerFooter>
  <ignoredErrors>
    <ignoredError sqref="C2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activeCell="E15" sqref="E15"/>
    </sheetView>
  </sheetViews>
  <sheetFormatPr defaultRowHeight="15" x14ac:dyDescent="0.25"/>
  <cols>
    <col min="1" max="1" width="4" style="15" customWidth="1"/>
    <col min="2" max="2" width="87" style="86" customWidth="1"/>
    <col min="3" max="3" width="8.7109375" style="15" customWidth="1"/>
    <col min="4" max="4" width="14.140625" style="15" customWidth="1"/>
    <col min="5" max="16384" width="9.140625" style="15"/>
  </cols>
  <sheetData>
    <row r="1" spans="1:5" x14ac:dyDescent="0.25">
      <c r="B1" s="69" t="s">
        <v>179</v>
      </c>
    </row>
    <row r="2" spans="1:5" ht="28.5" x14ac:dyDescent="0.25">
      <c r="A2" s="2">
        <v>1</v>
      </c>
      <c r="B2" s="70" t="s">
        <v>151</v>
      </c>
      <c r="C2" s="6"/>
    </row>
    <row r="3" spans="1:5" s="19" customFormat="1" x14ac:dyDescent="0.25">
      <c r="A3" s="5">
        <v>2</v>
      </c>
      <c r="B3" s="71" t="s">
        <v>4</v>
      </c>
      <c r="C3" s="7"/>
    </row>
    <row r="4" spans="1:5" x14ac:dyDescent="0.25">
      <c r="A4" s="2"/>
      <c r="B4" s="72" t="s">
        <v>40</v>
      </c>
      <c r="C4" s="6"/>
    </row>
    <row r="5" spans="1:5" x14ac:dyDescent="0.25">
      <c r="A5" s="2"/>
      <c r="B5" s="70" t="s">
        <v>41</v>
      </c>
      <c r="C5" s="6"/>
    </row>
    <row r="6" spans="1:5" x14ac:dyDescent="0.25">
      <c r="A6" s="2"/>
      <c r="B6" s="70" t="s">
        <v>42</v>
      </c>
      <c r="C6" s="6"/>
    </row>
    <row r="7" spans="1:5" x14ac:dyDescent="0.25">
      <c r="A7" s="2"/>
      <c r="B7" s="70" t="s">
        <v>43</v>
      </c>
      <c r="C7" s="6"/>
      <c r="E7" s="15" t="s">
        <v>68</v>
      </c>
    </row>
    <row r="8" spans="1:5" x14ac:dyDescent="0.25">
      <c r="A8" s="2"/>
      <c r="B8" s="73" t="s">
        <v>44</v>
      </c>
      <c r="C8" s="6"/>
    </row>
    <row r="9" spans="1:5" x14ac:dyDescent="0.25">
      <c r="A9" s="2"/>
      <c r="B9" s="74" t="s">
        <v>38</v>
      </c>
      <c r="C9" s="4">
        <f>SUM(C4:C8)</f>
        <v>0</v>
      </c>
      <c r="D9" s="15" t="str">
        <f>IF(C9&lt;&gt;C2,"Total Incidents Reported Do Not Equal Total Number of Incidents (Q1)","")</f>
        <v/>
      </c>
    </row>
    <row r="10" spans="1:5" s="19" customFormat="1" x14ac:dyDescent="0.25">
      <c r="A10" s="5">
        <v>3</v>
      </c>
      <c r="B10" s="71" t="s">
        <v>152</v>
      </c>
      <c r="C10" s="7"/>
    </row>
    <row r="11" spans="1:5" x14ac:dyDescent="0.25">
      <c r="A11" s="2"/>
      <c r="B11" s="70" t="s">
        <v>45</v>
      </c>
      <c r="C11" s="6"/>
    </row>
    <row r="12" spans="1:5" x14ac:dyDescent="0.25">
      <c r="A12" s="2"/>
      <c r="B12" s="70" t="s">
        <v>69</v>
      </c>
      <c r="C12" s="6"/>
    </row>
    <row r="13" spans="1:5" x14ac:dyDescent="0.25">
      <c r="A13" s="2"/>
      <c r="B13" s="70" t="s">
        <v>46</v>
      </c>
      <c r="C13" s="6"/>
    </row>
    <row r="14" spans="1:5" x14ac:dyDescent="0.25">
      <c r="A14" s="2"/>
      <c r="B14" s="70" t="s">
        <v>47</v>
      </c>
      <c r="C14" s="6"/>
    </row>
    <row r="15" spans="1:5" x14ac:dyDescent="0.25">
      <c r="A15" s="2"/>
      <c r="B15" s="70" t="s">
        <v>48</v>
      </c>
      <c r="C15" s="6"/>
    </row>
    <row r="16" spans="1:5" x14ac:dyDescent="0.25">
      <c r="A16" s="2"/>
      <c r="B16" s="75" t="s">
        <v>38</v>
      </c>
      <c r="C16" s="16">
        <f>SUM(C11:C15)</f>
        <v>0</v>
      </c>
      <c r="D16" s="15" t="str">
        <f>IF(C16&lt;&gt;C2,"Total Sexual Assault Reports Do  Not Equal Total Number of Incidents (Q1)","")</f>
        <v/>
      </c>
    </row>
    <row r="17" spans="1:4" s="19" customFormat="1" x14ac:dyDescent="0.25">
      <c r="A17" s="5">
        <v>4</v>
      </c>
      <c r="B17" s="76" t="s">
        <v>153</v>
      </c>
      <c r="C17" s="7"/>
    </row>
    <row r="18" spans="1:4" x14ac:dyDescent="0.25">
      <c r="A18" s="2"/>
      <c r="B18" s="77" t="s">
        <v>49</v>
      </c>
      <c r="C18" s="6"/>
    </row>
    <row r="19" spans="1:4" x14ac:dyDescent="0.25">
      <c r="A19" s="2"/>
      <c r="B19" s="77" t="s">
        <v>50</v>
      </c>
      <c r="C19" s="6"/>
    </row>
    <row r="20" spans="1:4" x14ac:dyDescent="0.25">
      <c r="A20" s="2"/>
      <c r="B20" s="77" t="s">
        <v>51</v>
      </c>
      <c r="C20" s="6"/>
    </row>
    <row r="21" spans="1:4" x14ac:dyDescent="0.25">
      <c r="A21" s="2"/>
      <c r="B21" s="73" t="s">
        <v>52</v>
      </c>
      <c r="C21" s="6"/>
    </row>
    <row r="22" spans="1:4" x14ac:dyDescent="0.25">
      <c r="A22" s="2"/>
      <c r="B22" s="74" t="s">
        <v>38</v>
      </c>
      <c r="C22" s="16">
        <f>SUM(C18:C21)</f>
        <v>0</v>
      </c>
      <c r="D22" s="15" t="str">
        <f>IF(C22&lt;&gt;C2,"Total Sexual Assault incident locations Do  Not Equal Total Number of Incidents (Q1)","")</f>
        <v/>
      </c>
    </row>
    <row r="23" spans="1:4" s="19" customFormat="1" ht="28.5" x14ac:dyDescent="0.25">
      <c r="A23" s="5">
        <v>5</v>
      </c>
      <c r="B23" s="71" t="s">
        <v>154</v>
      </c>
      <c r="C23" s="8"/>
    </row>
    <row r="24" spans="1:4" s="19" customFormat="1" ht="28.5" x14ac:dyDescent="0.25">
      <c r="A24" s="5">
        <v>6</v>
      </c>
      <c r="B24" s="78" t="s">
        <v>155</v>
      </c>
      <c r="C24" s="9"/>
    </row>
    <row r="25" spans="1:4" x14ac:dyDescent="0.25">
      <c r="A25" s="2"/>
      <c r="B25" s="86" t="s">
        <v>65</v>
      </c>
      <c r="C25" s="6"/>
    </row>
    <row r="26" spans="1:4" ht="30" x14ac:dyDescent="0.25">
      <c r="A26" s="2"/>
      <c r="B26" s="87" t="s">
        <v>67</v>
      </c>
      <c r="C26" s="6"/>
    </row>
    <row r="27" spans="1:4" x14ac:dyDescent="0.25">
      <c r="A27" s="2"/>
      <c r="B27" s="86" t="s">
        <v>66</v>
      </c>
      <c r="C27" s="6"/>
    </row>
    <row r="28" spans="1:4" x14ac:dyDescent="0.25">
      <c r="A28" s="2"/>
      <c r="B28" s="81" t="s">
        <v>38</v>
      </c>
      <c r="C28" s="16">
        <f>SUM(C25:C27)</f>
        <v>0</v>
      </c>
      <c r="D28" s="15" t="str">
        <f>IF(C28&lt;&gt;C24,"Total should equal value in Q6 (incidents involving non-student perpetrators","")</f>
        <v/>
      </c>
    </row>
    <row r="29" spans="1:4" ht="57" x14ac:dyDescent="0.25">
      <c r="A29" s="2">
        <v>7</v>
      </c>
      <c r="B29" s="78" t="s">
        <v>156</v>
      </c>
      <c r="C29" s="10"/>
    </row>
    <row r="30" spans="1:4" x14ac:dyDescent="0.25">
      <c r="A30" s="2"/>
      <c r="B30" s="82" t="s">
        <v>7</v>
      </c>
      <c r="C30" s="6"/>
    </row>
    <row r="31" spans="1:4" x14ac:dyDescent="0.25">
      <c r="A31" s="2"/>
      <c r="B31" s="82" t="s">
        <v>8</v>
      </c>
      <c r="C31" s="6"/>
    </row>
    <row r="32" spans="1:4" x14ac:dyDescent="0.25">
      <c r="A32" s="2"/>
      <c r="B32" s="82" t="s">
        <v>9</v>
      </c>
      <c r="C32" s="6"/>
    </row>
    <row r="33" spans="1:3" x14ac:dyDescent="0.25">
      <c r="A33" s="2"/>
      <c r="B33" s="82" t="s">
        <v>10</v>
      </c>
      <c r="C33" s="6"/>
    </row>
    <row r="34" spans="1:3" x14ac:dyDescent="0.25">
      <c r="A34" s="2"/>
      <c r="B34" s="83" t="s">
        <v>11</v>
      </c>
      <c r="C34" s="6"/>
    </row>
    <row r="35" spans="1:3" ht="28.5" x14ac:dyDescent="0.25">
      <c r="A35" s="2"/>
      <c r="B35" s="83" t="s">
        <v>12</v>
      </c>
      <c r="C35" s="6"/>
    </row>
    <row r="36" spans="1:3" x14ac:dyDescent="0.25">
      <c r="A36" s="2"/>
      <c r="B36" s="83" t="s">
        <v>13</v>
      </c>
      <c r="C36" s="6"/>
    </row>
    <row r="37" spans="1:3" x14ac:dyDescent="0.25">
      <c r="A37" s="2"/>
      <c r="B37" s="83" t="s">
        <v>14</v>
      </c>
      <c r="C37" s="6"/>
    </row>
    <row r="38" spans="1:3" x14ac:dyDescent="0.25">
      <c r="A38" s="2"/>
      <c r="B38" s="83" t="s">
        <v>15</v>
      </c>
      <c r="C38" s="6"/>
    </row>
    <row r="39" spans="1:3" x14ac:dyDescent="0.25">
      <c r="A39" s="2"/>
      <c r="B39" s="83" t="s">
        <v>16</v>
      </c>
      <c r="C39" s="6"/>
    </row>
    <row r="40" spans="1:3" x14ac:dyDescent="0.25">
      <c r="A40" s="2"/>
      <c r="B40" s="83" t="s">
        <v>17</v>
      </c>
      <c r="C40" s="6"/>
    </row>
    <row r="41" spans="1:3" x14ac:dyDescent="0.25">
      <c r="A41" s="31" t="s">
        <v>0</v>
      </c>
      <c r="B41" s="74"/>
      <c r="C41" s="10"/>
    </row>
    <row r="42" spans="1:3" ht="28.5" x14ac:dyDescent="0.25">
      <c r="A42" s="32" t="s">
        <v>1</v>
      </c>
      <c r="B42" s="71" t="s">
        <v>157</v>
      </c>
      <c r="C42" s="10"/>
    </row>
    <row r="43" spans="1:3" x14ac:dyDescent="0.25">
      <c r="A43" s="33"/>
      <c r="B43" s="73" t="s">
        <v>53</v>
      </c>
      <c r="C43" s="6"/>
    </row>
    <row r="44" spans="1:3" x14ac:dyDescent="0.25">
      <c r="A44" s="33"/>
      <c r="B44" s="73" t="s">
        <v>54</v>
      </c>
      <c r="C44" s="6"/>
    </row>
    <row r="45" spans="1:3" x14ac:dyDescent="0.25">
      <c r="A45" s="33"/>
      <c r="B45" s="73" t="s">
        <v>55</v>
      </c>
      <c r="C45" s="6"/>
    </row>
    <row r="46" spans="1:3" x14ac:dyDescent="0.25">
      <c r="A46" s="33"/>
      <c r="B46" s="73" t="s">
        <v>56</v>
      </c>
      <c r="C46" s="6"/>
    </row>
    <row r="47" spans="1:3" x14ac:dyDescent="0.25">
      <c r="A47" s="33"/>
      <c r="B47" s="73" t="s">
        <v>57</v>
      </c>
      <c r="C47" s="6"/>
    </row>
    <row r="48" spans="1:3" x14ac:dyDescent="0.25">
      <c r="A48" s="33"/>
      <c r="B48" s="73" t="s">
        <v>59</v>
      </c>
      <c r="C48" s="6"/>
    </row>
    <row r="49" spans="1:5" x14ac:dyDescent="0.25">
      <c r="A49" s="33"/>
      <c r="B49" s="73" t="s">
        <v>58</v>
      </c>
      <c r="C49" s="6"/>
    </row>
    <row r="50" spans="1:5" x14ac:dyDescent="0.25">
      <c r="A50" s="33"/>
      <c r="B50" s="74" t="s">
        <v>38</v>
      </c>
      <c r="C50" s="16">
        <f>SUM(C43:C49)</f>
        <v>0</v>
      </c>
      <c r="D50" s="15" t="str">
        <f>IF(C50&lt;&gt;C2,"Total Sexual Assault incident Outcomes Do  Not Equal Total Number of Incidents (Q1)","")</f>
        <v/>
      </c>
    </row>
    <row r="51" spans="1:5" x14ac:dyDescent="0.25">
      <c r="A51" s="31" t="s">
        <v>2</v>
      </c>
      <c r="B51" s="74"/>
      <c r="C51" s="6"/>
    </row>
    <row r="52" spans="1:5" s="35" customFormat="1" x14ac:dyDescent="0.25">
      <c r="A52" s="1">
        <v>9</v>
      </c>
      <c r="B52" s="83" t="s">
        <v>158</v>
      </c>
      <c r="C52" s="11"/>
      <c r="D52" s="34"/>
      <c r="E52" s="34"/>
    </row>
    <row r="53" spans="1:5" ht="28.5" x14ac:dyDescent="0.25">
      <c r="A53" s="2">
        <v>10</v>
      </c>
      <c r="B53" s="83" t="s">
        <v>159</v>
      </c>
      <c r="C53" s="6"/>
    </row>
    <row r="54" spans="1:5" ht="28.5" x14ac:dyDescent="0.25">
      <c r="A54" s="2">
        <v>11</v>
      </c>
      <c r="B54" s="83" t="s">
        <v>150</v>
      </c>
      <c r="C54" s="12"/>
    </row>
    <row r="55" spans="1:5" x14ac:dyDescent="0.25">
      <c r="A55" s="2"/>
      <c r="B55" s="84" t="s">
        <v>21</v>
      </c>
      <c r="C55" s="11"/>
    </row>
    <row r="56" spans="1:5" x14ac:dyDescent="0.25">
      <c r="A56" s="2"/>
      <c r="B56" s="84" t="s">
        <v>22</v>
      </c>
      <c r="C56" s="11"/>
    </row>
    <row r="57" spans="1:5" x14ac:dyDescent="0.25">
      <c r="A57" s="2"/>
      <c r="B57" s="84" t="s">
        <v>23</v>
      </c>
      <c r="C57" s="11"/>
    </row>
    <row r="58" spans="1:5" x14ac:dyDescent="0.25">
      <c r="A58" s="2"/>
      <c r="B58" s="84" t="s">
        <v>24</v>
      </c>
      <c r="C58" s="11"/>
    </row>
    <row r="59" spans="1:5" x14ac:dyDescent="0.25">
      <c r="A59" s="2"/>
      <c r="B59" s="84" t="s">
        <v>25</v>
      </c>
      <c r="C59" s="11"/>
    </row>
    <row r="60" spans="1:5" x14ac:dyDescent="0.25">
      <c r="A60" s="2"/>
      <c r="B60" s="84" t="s">
        <v>26</v>
      </c>
      <c r="C60" s="11"/>
    </row>
    <row r="61" spans="1:5" x14ac:dyDescent="0.25">
      <c r="A61" s="2"/>
      <c r="B61" s="84" t="s">
        <v>27</v>
      </c>
      <c r="C61" s="11"/>
    </row>
    <row r="62" spans="1:5" x14ac:dyDescent="0.25">
      <c r="A62" s="2"/>
      <c r="B62" s="84" t="s">
        <v>28</v>
      </c>
      <c r="C62" s="11"/>
    </row>
    <row r="63" spans="1:5" x14ac:dyDescent="0.25">
      <c r="A63" s="2"/>
      <c r="B63" s="84" t="s">
        <v>29</v>
      </c>
      <c r="C63" s="11"/>
    </row>
    <row r="64" spans="1:5" x14ac:dyDescent="0.25">
      <c r="A64" s="2"/>
      <c r="B64" s="84" t="s">
        <v>30</v>
      </c>
      <c r="C64" s="11"/>
    </row>
    <row r="65" spans="1:3" x14ac:dyDescent="0.25">
      <c r="A65" s="2"/>
      <c r="B65" s="84" t="s">
        <v>31</v>
      </c>
      <c r="C65" s="11"/>
    </row>
    <row r="66" spans="1:3" x14ac:dyDescent="0.25">
      <c r="A66" s="2"/>
      <c r="B66" s="84" t="s">
        <v>32</v>
      </c>
      <c r="C66" s="11"/>
    </row>
    <row r="67" spans="1:3" x14ac:dyDescent="0.25">
      <c r="A67" s="2"/>
      <c r="B67" s="84" t="s">
        <v>33</v>
      </c>
      <c r="C67" s="11"/>
    </row>
    <row r="68" spans="1:3" x14ac:dyDescent="0.25">
      <c r="A68" s="37">
        <v>12</v>
      </c>
      <c r="B68" s="70" t="s">
        <v>34</v>
      </c>
      <c r="C68" s="11"/>
    </row>
    <row r="69" spans="1:3" x14ac:dyDescent="0.25">
      <c r="A69" s="37">
        <v>13</v>
      </c>
      <c r="B69" s="70" t="s">
        <v>35</v>
      </c>
      <c r="C69" s="13"/>
    </row>
    <row r="70" spans="1:3" x14ac:dyDescent="0.25">
      <c r="A70" s="38"/>
      <c r="B70" s="70" t="s">
        <v>142</v>
      </c>
      <c r="C70" s="11"/>
    </row>
    <row r="71" spans="1:3" x14ac:dyDescent="0.25">
      <c r="A71" s="38"/>
      <c r="B71" s="70" t="s">
        <v>143</v>
      </c>
      <c r="C71" s="11"/>
    </row>
    <row r="72" spans="1:3" x14ac:dyDescent="0.25">
      <c r="A72" s="2"/>
      <c r="B72" s="83" t="s">
        <v>144</v>
      </c>
      <c r="C72" s="11"/>
    </row>
    <row r="73" spans="1:3" x14ac:dyDescent="0.25">
      <c r="A73" s="2"/>
      <c r="B73" s="83" t="s">
        <v>145</v>
      </c>
      <c r="C73" s="11"/>
    </row>
    <row r="74" spans="1:3" x14ac:dyDescent="0.25">
      <c r="A74" s="2">
        <v>14</v>
      </c>
      <c r="B74" s="70" t="s">
        <v>36</v>
      </c>
      <c r="C74" s="11"/>
    </row>
    <row r="75" spans="1:3" x14ac:dyDescent="0.25">
      <c r="A75" s="2">
        <v>15</v>
      </c>
      <c r="B75" s="70" t="s">
        <v>35</v>
      </c>
      <c r="C75" s="13"/>
    </row>
    <row r="76" spans="1:3" x14ac:dyDescent="0.25">
      <c r="A76" s="2"/>
      <c r="B76" s="70" t="s">
        <v>146</v>
      </c>
      <c r="C76" s="11"/>
    </row>
    <row r="77" spans="1:3" x14ac:dyDescent="0.25">
      <c r="A77" s="2"/>
      <c r="B77" s="70" t="s">
        <v>147</v>
      </c>
      <c r="C77" s="11"/>
    </row>
    <row r="78" spans="1:3" x14ac:dyDescent="0.25">
      <c r="A78" s="2"/>
      <c r="B78" s="83" t="s">
        <v>148</v>
      </c>
      <c r="C78" s="11"/>
    </row>
    <row r="79" spans="1:3" x14ac:dyDescent="0.25">
      <c r="A79" s="2"/>
      <c r="B79" s="83" t="s">
        <v>149</v>
      </c>
      <c r="C79" s="11"/>
    </row>
    <row r="80" spans="1:3" x14ac:dyDescent="0.25">
      <c r="A80" s="2">
        <v>16</v>
      </c>
      <c r="B80" s="70" t="s">
        <v>37</v>
      </c>
      <c r="C80" s="11"/>
    </row>
    <row r="81" spans="1:3" x14ac:dyDescent="0.25">
      <c r="A81" s="2">
        <v>17</v>
      </c>
      <c r="B81" s="70" t="s">
        <v>35</v>
      </c>
      <c r="C81" s="13"/>
    </row>
    <row r="82" spans="1:3" x14ac:dyDescent="0.25">
      <c r="A82" s="2"/>
      <c r="B82" s="70" t="s">
        <v>61</v>
      </c>
      <c r="C82" s="11"/>
    </row>
    <row r="83" spans="1:3" x14ac:dyDescent="0.25">
      <c r="A83" s="2"/>
      <c r="B83" s="70" t="s">
        <v>62</v>
      </c>
      <c r="C83" s="11"/>
    </row>
    <row r="84" spans="1:3" x14ac:dyDescent="0.25">
      <c r="A84" s="2"/>
      <c r="B84" s="83" t="s">
        <v>63</v>
      </c>
      <c r="C84" s="11"/>
    </row>
    <row r="85" spans="1:3" x14ac:dyDescent="0.25">
      <c r="A85" s="2"/>
      <c r="B85" s="83" t="s">
        <v>64</v>
      </c>
      <c r="C85" s="11"/>
    </row>
    <row r="86" spans="1:3" x14ac:dyDescent="0.25">
      <c r="A86" s="1"/>
      <c r="B86" s="85"/>
      <c r="C86" s="14"/>
    </row>
  </sheetData>
  <sheetProtection password="DD26" sheet="1" objects="1" scenarios="1"/>
  <dataValidations count="9">
    <dataValidation type="custom" operator="equal" allowBlank="1" showErrorMessage="1" error="Section 2 lines 3-7 do not sum to line 8.  Please review." prompt="Sum of incidents reported does not equal total number of incidents in 1.  Please review." sqref="C9">
      <formula1>SUM(C4:C8)=C2</formula1>
    </dataValidation>
    <dataValidation type="decimal" operator="equal" allowBlank="1" showInputMessage="1" showErrorMessage="1" error="Values in 6a, 6b and 6c must total to 6.  Please review." prompt="Values in 6a, 6b and 6c must total to 6." sqref="C24">
      <formula1>(+C25+C26+C27)</formula1>
    </dataValidation>
    <dataValidation type="custom" allowBlank="1" showInputMessage="1" showErrorMessage="1" sqref="C68">
      <formula1>SUM(C70:C73)</formula1>
    </dataValidation>
    <dataValidation type="custom" allowBlank="1" showInputMessage="1" showErrorMessage="1" promptTitle="Caution" prompt="Sum must equal total # of incidents" sqref="C16">
      <formula1>SUM(C11:C15)=C2</formula1>
    </dataValidation>
    <dataValidation type="custom" operator="lessThanOrEqual" allowBlank="1" showInputMessage="1" showErrorMessage="1" promptTitle="Caution " prompt="Cannot exceed number of incidents" sqref="C52:C53">
      <formula1>"&lt;=C1"</formula1>
    </dataValidation>
    <dataValidation type="custom" allowBlank="1" showInputMessage="1" showErrorMessage="1" promptTitle="Caution" prompt="Sum must equal Total # of incidents" sqref="C50">
      <formula1>SUM($C$43:$C$49)=C2</formula1>
    </dataValidation>
    <dataValidation type="custom" showInputMessage="1" showErrorMessage="1" promptTitle="Caution" prompt="Sum must equal total in 6" sqref="C28">
      <formula1>SUM(C25:C27)=C24</formula1>
    </dataValidation>
    <dataValidation type="custom" allowBlank="1" showInputMessage="1" showErrorMessage="1" promptTitle="Caution" prompt="Sum must equal total # of incidents" sqref="C22">
      <formula1>SUM(C18:C21)=C2</formula1>
    </dataValidation>
    <dataValidation allowBlank="1" showInputMessage="1" showErrorMessage="1" promptTitle="INCIDENTS OF SEXUAL ASSAULT II" prompt="ENTER VALUE - ENTER 0 IF NONE" sqref="C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selection activeCell="D5" sqref="D5"/>
    </sheetView>
  </sheetViews>
  <sheetFormatPr defaultRowHeight="15" x14ac:dyDescent="0.25"/>
  <cols>
    <col min="1" max="1" width="4" style="15" customWidth="1"/>
    <col min="2" max="2" width="87" style="15" customWidth="1"/>
    <col min="3" max="3" width="8.7109375" style="15" customWidth="1"/>
    <col min="4" max="4" width="23.42578125" style="15" customWidth="1"/>
    <col min="5" max="16384" width="9.140625" style="15"/>
  </cols>
  <sheetData>
    <row r="1" spans="1:5" x14ac:dyDescent="0.25">
      <c r="B1" s="55" t="s">
        <v>180</v>
      </c>
    </row>
    <row r="2" spans="1:5" ht="28.5" x14ac:dyDescent="0.25">
      <c r="A2" s="2">
        <v>1</v>
      </c>
      <c r="B2" s="17" t="s">
        <v>184</v>
      </c>
      <c r="C2" s="6"/>
    </row>
    <row r="3" spans="1:5" x14ac:dyDescent="0.25">
      <c r="A3" s="2"/>
      <c r="B3" s="88" t="s">
        <v>164</v>
      </c>
      <c r="C3" s="7"/>
    </row>
    <row r="4" spans="1:5" x14ac:dyDescent="0.25">
      <c r="A4" s="2"/>
      <c r="B4" s="70" t="s">
        <v>165</v>
      </c>
      <c r="C4" s="6"/>
    </row>
    <row r="5" spans="1:5" x14ac:dyDescent="0.25">
      <c r="A5" s="2"/>
      <c r="B5" s="70" t="s">
        <v>166</v>
      </c>
      <c r="C5" s="6"/>
    </row>
    <row r="6" spans="1:5" x14ac:dyDescent="0.25">
      <c r="A6" s="2"/>
      <c r="B6" s="70" t="s">
        <v>167</v>
      </c>
      <c r="C6" s="6"/>
    </row>
    <row r="7" spans="1:5" x14ac:dyDescent="0.25">
      <c r="A7" s="2"/>
      <c r="B7" s="70" t="s">
        <v>168</v>
      </c>
      <c r="C7" s="6"/>
    </row>
    <row r="8" spans="1:5" x14ac:dyDescent="0.25">
      <c r="A8" s="2"/>
      <c r="B8" s="70" t="s">
        <v>169</v>
      </c>
      <c r="C8" s="6"/>
    </row>
    <row r="9" spans="1:5" x14ac:dyDescent="0.25">
      <c r="A9" s="2"/>
      <c r="B9" s="89" t="s">
        <v>170</v>
      </c>
      <c r="C9" s="6"/>
    </row>
    <row r="10" spans="1:5" x14ac:dyDescent="0.25">
      <c r="A10" s="2"/>
      <c r="B10" s="51" t="s">
        <v>38</v>
      </c>
      <c r="C10" s="4">
        <f>SUM(C4:C9)</f>
        <v>0</v>
      </c>
      <c r="D10" s="15" t="str">
        <f>IF(C10&lt;&gt;C2,"Total Incidents Reported Do Not Equal Total Number of Incidents (Q1)","")</f>
        <v/>
      </c>
    </row>
    <row r="11" spans="1:5" s="19" customFormat="1" x14ac:dyDescent="0.25">
      <c r="A11" s="5">
        <v>2</v>
      </c>
      <c r="B11" s="18" t="s">
        <v>4</v>
      </c>
      <c r="C11" s="7"/>
    </row>
    <row r="12" spans="1:5" x14ac:dyDescent="0.25">
      <c r="A12" s="2"/>
      <c r="B12" s="20" t="s">
        <v>40</v>
      </c>
      <c r="C12" s="6"/>
    </row>
    <row r="13" spans="1:5" x14ac:dyDescent="0.25">
      <c r="A13" s="2"/>
      <c r="B13" s="17" t="s">
        <v>41</v>
      </c>
      <c r="C13" s="6"/>
    </row>
    <row r="14" spans="1:5" x14ac:dyDescent="0.25">
      <c r="A14" s="2"/>
      <c r="B14" s="17" t="s">
        <v>42</v>
      </c>
      <c r="C14" s="6"/>
    </row>
    <row r="15" spans="1:5" x14ac:dyDescent="0.25">
      <c r="A15" s="2"/>
      <c r="B15" s="17" t="s">
        <v>43</v>
      </c>
      <c r="C15" s="6"/>
      <c r="E15" s="15" t="s">
        <v>68</v>
      </c>
    </row>
    <row r="16" spans="1:5" x14ac:dyDescent="0.25">
      <c r="A16" s="2"/>
      <c r="B16" s="21" t="s">
        <v>44</v>
      </c>
      <c r="C16" s="6"/>
    </row>
    <row r="17" spans="1:4" x14ac:dyDescent="0.25">
      <c r="A17" s="2"/>
      <c r="B17" s="22" t="s">
        <v>38</v>
      </c>
      <c r="C17" s="4">
        <f>SUM(C12:C16)</f>
        <v>0</v>
      </c>
      <c r="D17" s="15" t="str">
        <f>IF(C17&lt;&gt;C2,"Total Incidents Reported Do Not Equal Total Number of Incidents","")</f>
        <v/>
      </c>
    </row>
    <row r="18" spans="1:4" s="19" customFormat="1" x14ac:dyDescent="0.25">
      <c r="A18" s="5">
        <v>3</v>
      </c>
      <c r="B18" s="18" t="s">
        <v>190</v>
      </c>
      <c r="C18" s="7"/>
    </row>
    <row r="19" spans="1:4" x14ac:dyDescent="0.25">
      <c r="A19" s="2"/>
      <c r="B19" s="17" t="s">
        <v>45</v>
      </c>
      <c r="C19" s="6"/>
    </row>
    <row r="20" spans="1:4" x14ac:dyDescent="0.25">
      <c r="A20" s="2"/>
      <c r="B20" s="17" t="s">
        <v>69</v>
      </c>
      <c r="C20" s="6"/>
    </row>
    <row r="21" spans="1:4" x14ac:dyDescent="0.25">
      <c r="A21" s="2"/>
      <c r="B21" s="17" t="s">
        <v>46</v>
      </c>
      <c r="C21" s="6"/>
    </row>
    <row r="22" spans="1:4" x14ac:dyDescent="0.25">
      <c r="A22" s="2"/>
      <c r="B22" s="17" t="s">
        <v>47</v>
      </c>
      <c r="C22" s="6"/>
    </row>
    <row r="23" spans="1:4" x14ac:dyDescent="0.25">
      <c r="A23" s="2"/>
      <c r="B23" s="17" t="s">
        <v>48</v>
      </c>
      <c r="C23" s="6"/>
    </row>
    <row r="24" spans="1:4" x14ac:dyDescent="0.25">
      <c r="A24" s="2"/>
      <c r="B24" s="23" t="s">
        <v>38</v>
      </c>
      <c r="C24" s="16">
        <f>SUM(C19:C23)</f>
        <v>0</v>
      </c>
      <c r="D24" s="15" t="str">
        <f>IF(C24&lt;&gt;C2,"Total Reports Do  Not Equal Total Number of Incidents","")</f>
        <v/>
      </c>
    </row>
    <row r="25" spans="1:4" s="19" customFormat="1" x14ac:dyDescent="0.25">
      <c r="A25" s="5">
        <v>4</v>
      </c>
      <c r="B25" s="24" t="s">
        <v>191</v>
      </c>
      <c r="C25" s="7"/>
    </row>
    <row r="26" spans="1:4" x14ac:dyDescent="0.25">
      <c r="A26" s="2"/>
      <c r="B26" s="25" t="s">
        <v>49</v>
      </c>
      <c r="C26" s="6"/>
    </row>
    <row r="27" spans="1:4" x14ac:dyDescent="0.25">
      <c r="A27" s="2"/>
      <c r="B27" s="25" t="s">
        <v>50</v>
      </c>
      <c r="C27" s="6"/>
    </row>
    <row r="28" spans="1:4" x14ac:dyDescent="0.25">
      <c r="A28" s="2"/>
      <c r="B28" s="25" t="s">
        <v>51</v>
      </c>
      <c r="C28" s="6"/>
    </row>
    <row r="29" spans="1:4" x14ac:dyDescent="0.25">
      <c r="A29" s="2"/>
      <c r="B29" s="21" t="s">
        <v>52</v>
      </c>
      <c r="C29" s="6"/>
    </row>
    <row r="30" spans="1:4" x14ac:dyDescent="0.25">
      <c r="A30" s="2"/>
      <c r="B30" s="22" t="s">
        <v>38</v>
      </c>
      <c r="C30" s="16">
        <f>SUM(C26:C29)</f>
        <v>0</v>
      </c>
      <c r="D30" s="15" t="str">
        <f>IF(C30&lt;&gt;C2,"Total incident locations Do  Not Equal Total Number of Incidents","")</f>
        <v/>
      </c>
    </row>
    <row r="31" spans="1:4" s="19" customFormat="1" ht="28.5" x14ac:dyDescent="0.25">
      <c r="A31" s="5">
        <v>5</v>
      </c>
      <c r="B31" s="18" t="s">
        <v>186</v>
      </c>
      <c r="C31" s="8"/>
    </row>
    <row r="32" spans="1:4" s="19" customFormat="1" ht="28.5" x14ac:dyDescent="0.25">
      <c r="A32" s="5">
        <v>6</v>
      </c>
      <c r="B32" s="26" t="s">
        <v>185</v>
      </c>
      <c r="C32" s="9"/>
    </row>
    <row r="33" spans="1:4" x14ac:dyDescent="0.25">
      <c r="A33" s="2"/>
      <c r="B33" s="15" t="s">
        <v>65</v>
      </c>
      <c r="C33" s="6"/>
    </row>
    <row r="34" spans="1:4" ht="30" x14ac:dyDescent="0.25">
      <c r="A34" s="2"/>
      <c r="B34" s="27" t="s">
        <v>67</v>
      </c>
      <c r="C34" s="6"/>
    </row>
    <row r="35" spans="1:4" x14ac:dyDescent="0.25">
      <c r="A35" s="2"/>
      <c r="B35" s="15" t="s">
        <v>66</v>
      </c>
      <c r="C35" s="6"/>
    </row>
    <row r="36" spans="1:4" x14ac:dyDescent="0.25">
      <c r="A36" s="2"/>
      <c r="B36" s="28" t="s">
        <v>38</v>
      </c>
      <c r="C36" s="16">
        <f>SUM(C33:C35)</f>
        <v>0</v>
      </c>
      <c r="D36" s="15" t="str">
        <f>IF(C36&lt;&gt;C32,"Total should equal value in Q6 (incidents involving non-student perpetrators","")</f>
        <v/>
      </c>
    </row>
    <row r="37" spans="1:4" ht="57" x14ac:dyDescent="0.25">
      <c r="A37" s="2">
        <v>7</v>
      </c>
      <c r="B37" s="26" t="s">
        <v>187</v>
      </c>
      <c r="C37" s="10"/>
    </row>
    <row r="38" spans="1:4" x14ac:dyDescent="0.25">
      <c r="A38" s="2"/>
      <c r="B38" s="29" t="s">
        <v>7</v>
      </c>
      <c r="C38" s="6"/>
    </row>
    <row r="39" spans="1:4" x14ac:dyDescent="0.25">
      <c r="A39" s="2"/>
      <c r="B39" s="29" t="s">
        <v>8</v>
      </c>
      <c r="C39" s="6"/>
    </row>
    <row r="40" spans="1:4" x14ac:dyDescent="0.25">
      <c r="A40" s="2"/>
      <c r="B40" s="29" t="s">
        <v>9</v>
      </c>
      <c r="C40" s="6"/>
    </row>
    <row r="41" spans="1:4" x14ac:dyDescent="0.25">
      <c r="A41" s="2"/>
      <c r="B41" s="29" t="s">
        <v>10</v>
      </c>
      <c r="C41" s="6"/>
    </row>
    <row r="42" spans="1:4" x14ac:dyDescent="0.25">
      <c r="A42" s="2"/>
      <c r="B42" s="30" t="s">
        <v>11</v>
      </c>
      <c r="C42" s="6"/>
    </row>
    <row r="43" spans="1:4" ht="28.5" x14ac:dyDescent="0.25">
      <c r="A43" s="2"/>
      <c r="B43" s="30" t="s">
        <v>12</v>
      </c>
      <c r="C43" s="6"/>
    </row>
    <row r="44" spans="1:4" x14ac:dyDescent="0.25">
      <c r="A44" s="2"/>
      <c r="B44" s="30" t="s">
        <v>13</v>
      </c>
      <c r="C44" s="6"/>
    </row>
    <row r="45" spans="1:4" x14ac:dyDescent="0.25">
      <c r="A45" s="2"/>
      <c r="B45" s="30" t="s">
        <v>14</v>
      </c>
      <c r="C45" s="6"/>
    </row>
    <row r="46" spans="1:4" x14ac:dyDescent="0.25">
      <c r="A46" s="2"/>
      <c r="B46" s="30" t="s">
        <v>15</v>
      </c>
      <c r="C46" s="6"/>
    </row>
    <row r="47" spans="1:4" x14ac:dyDescent="0.25">
      <c r="A47" s="2"/>
      <c r="B47" s="30" t="s">
        <v>16</v>
      </c>
      <c r="C47" s="6"/>
    </row>
    <row r="48" spans="1:4" x14ac:dyDescent="0.25">
      <c r="A48" s="2"/>
      <c r="B48" s="30" t="s">
        <v>17</v>
      </c>
      <c r="C48" s="6"/>
    </row>
    <row r="49" spans="1:5" x14ac:dyDescent="0.25">
      <c r="A49" s="31" t="s">
        <v>0</v>
      </c>
      <c r="B49" s="22"/>
      <c r="C49" s="10"/>
    </row>
    <row r="50" spans="1:5" ht="28.5" x14ac:dyDescent="0.25">
      <c r="A50" s="32" t="s">
        <v>1</v>
      </c>
      <c r="B50" s="18" t="s">
        <v>188</v>
      </c>
      <c r="C50" s="10"/>
    </row>
    <row r="51" spans="1:5" x14ac:dyDescent="0.25">
      <c r="A51" s="33"/>
      <c r="B51" s="21" t="s">
        <v>53</v>
      </c>
      <c r="C51" s="6"/>
    </row>
    <row r="52" spans="1:5" x14ac:dyDescent="0.25">
      <c r="A52" s="33"/>
      <c r="B52" s="21" t="s">
        <v>54</v>
      </c>
      <c r="C52" s="6"/>
    </row>
    <row r="53" spans="1:5" x14ac:dyDescent="0.25">
      <c r="A53" s="33"/>
      <c r="B53" s="21" t="s">
        <v>55</v>
      </c>
      <c r="C53" s="6"/>
    </row>
    <row r="54" spans="1:5" x14ac:dyDescent="0.25">
      <c r="A54" s="33"/>
      <c r="B54" s="21" t="s">
        <v>56</v>
      </c>
      <c r="C54" s="6"/>
    </row>
    <row r="55" spans="1:5" x14ac:dyDescent="0.25">
      <c r="A55" s="33"/>
      <c r="B55" s="21" t="s">
        <v>57</v>
      </c>
      <c r="C55" s="6"/>
    </row>
    <row r="56" spans="1:5" x14ac:dyDescent="0.25">
      <c r="A56" s="33"/>
      <c r="B56" s="21" t="s">
        <v>59</v>
      </c>
      <c r="C56" s="6"/>
    </row>
    <row r="57" spans="1:5" x14ac:dyDescent="0.25">
      <c r="A57" s="33"/>
      <c r="B57" s="21" t="s">
        <v>58</v>
      </c>
      <c r="C57" s="6"/>
    </row>
    <row r="58" spans="1:5" x14ac:dyDescent="0.25">
      <c r="A58" s="33"/>
      <c r="B58" s="22" t="s">
        <v>38</v>
      </c>
      <c r="C58" s="16">
        <f>SUM(C51:C57)</f>
        <v>0</v>
      </c>
      <c r="D58" s="15" t="str">
        <f>IF(C58&lt;&gt;C2,"Total incident Outcomes Do  Not Equal Total Number of Incidents","")</f>
        <v/>
      </c>
    </row>
    <row r="59" spans="1:5" x14ac:dyDescent="0.25">
      <c r="A59" s="31" t="s">
        <v>2</v>
      </c>
      <c r="B59" s="22"/>
      <c r="C59" s="6"/>
    </row>
    <row r="60" spans="1:5" s="35" customFormat="1" x14ac:dyDescent="0.25">
      <c r="A60" s="1">
        <v>9</v>
      </c>
      <c r="B60" s="30" t="s">
        <v>163</v>
      </c>
      <c r="C60" s="11"/>
      <c r="D60" s="34"/>
      <c r="E60" s="34"/>
    </row>
    <row r="61" spans="1:5" ht="28.5" x14ac:dyDescent="0.25">
      <c r="A61" s="2">
        <v>10</v>
      </c>
      <c r="B61" s="30" t="s">
        <v>189</v>
      </c>
      <c r="C61" s="6"/>
    </row>
    <row r="62" spans="1:5" ht="28.5" x14ac:dyDescent="0.25">
      <c r="A62" s="2">
        <v>11</v>
      </c>
      <c r="B62" s="30" t="s">
        <v>150</v>
      </c>
      <c r="C62" s="12"/>
    </row>
    <row r="63" spans="1:5" x14ac:dyDescent="0.25">
      <c r="A63" s="2"/>
      <c r="B63" s="36" t="s">
        <v>21</v>
      </c>
      <c r="C63" s="11"/>
    </row>
    <row r="64" spans="1:5" x14ac:dyDescent="0.25">
      <c r="A64" s="2"/>
      <c r="B64" s="36" t="s">
        <v>22</v>
      </c>
      <c r="C64" s="11"/>
    </row>
    <row r="65" spans="1:3" x14ac:dyDescent="0.25">
      <c r="A65" s="2"/>
      <c r="B65" s="36" t="s">
        <v>23</v>
      </c>
      <c r="C65" s="11"/>
    </row>
    <row r="66" spans="1:3" x14ac:dyDescent="0.25">
      <c r="A66" s="2"/>
      <c r="B66" s="36" t="s">
        <v>24</v>
      </c>
      <c r="C66" s="11"/>
    </row>
    <row r="67" spans="1:3" x14ac:dyDescent="0.25">
      <c r="A67" s="2"/>
      <c r="B67" s="36" t="s">
        <v>25</v>
      </c>
      <c r="C67" s="11"/>
    </row>
    <row r="68" spans="1:3" x14ac:dyDescent="0.25">
      <c r="A68" s="2"/>
      <c r="B68" s="36" t="s">
        <v>26</v>
      </c>
      <c r="C68" s="11"/>
    </row>
    <row r="69" spans="1:3" x14ac:dyDescent="0.25">
      <c r="A69" s="2"/>
      <c r="B69" s="36" t="s">
        <v>27</v>
      </c>
      <c r="C69" s="11"/>
    </row>
    <row r="70" spans="1:3" x14ac:dyDescent="0.25">
      <c r="A70" s="2"/>
      <c r="B70" s="36" t="s">
        <v>28</v>
      </c>
      <c r="C70" s="11"/>
    </row>
    <row r="71" spans="1:3" x14ac:dyDescent="0.25">
      <c r="A71" s="2"/>
      <c r="B71" s="36" t="s">
        <v>29</v>
      </c>
      <c r="C71" s="11"/>
    </row>
    <row r="72" spans="1:3" x14ac:dyDescent="0.25">
      <c r="A72" s="2"/>
      <c r="B72" s="36" t="s">
        <v>30</v>
      </c>
      <c r="C72" s="11"/>
    </row>
    <row r="73" spans="1:3" x14ac:dyDescent="0.25">
      <c r="A73" s="2"/>
      <c r="B73" s="36" t="s">
        <v>31</v>
      </c>
      <c r="C73" s="11"/>
    </row>
    <row r="74" spans="1:3" x14ac:dyDescent="0.25">
      <c r="A74" s="2"/>
      <c r="B74" s="36" t="s">
        <v>32</v>
      </c>
      <c r="C74" s="11"/>
    </row>
    <row r="75" spans="1:3" x14ac:dyDescent="0.25">
      <c r="A75" s="2"/>
      <c r="B75" s="36" t="s">
        <v>33</v>
      </c>
      <c r="C75" s="11"/>
    </row>
    <row r="76" spans="1:3" x14ac:dyDescent="0.25">
      <c r="A76" s="37">
        <v>12</v>
      </c>
      <c r="B76" s="17" t="s">
        <v>34</v>
      </c>
      <c r="C76" s="11"/>
    </row>
    <row r="77" spans="1:3" x14ac:dyDescent="0.25">
      <c r="A77" s="37">
        <v>13</v>
      </c>
      <c r="B77" s="17" t="s">
        <v>35</v>
      </c>
      <c r="C77" s="13"/>
    </row>
    <row r="78" spans="1:3" x14ac:dyDescent="0.25">
      <c r="A78" s="38"/>
      <c r="B78" s="17" t="s">
        <v>142</v>
      </c>
      <c r="C78" s="11"/>
    </row>
    <row r="79" spans="1:3" x14ac:dyDescent="0.25">
      <c r="A79" s="38"/>
      <c r="B79" s="17" t="s">
        <v>143</v>
      </c>
      <c r="C79" s="11"/>
    </row>
    <row r="80" spans="1:3" x14ac:dyDescent="0.25">
      <c r="A80" s="2"/>
      <c r="B80" s="30" t="s">
        <v>144</v>
      </c>
      <c r="C80" s="11"/>
    </row>
    <row r="81" spans="1:3" x14ac:dyDescent="0.25">
      <c r="A81" s="2"/>
      <c r="B81" s="30" t="s">
        <v>145</v>
      </c>
      <c r="C81" s="11"/>
    </row>
    <row r="82" spans="1:3" x14ac:dyDescent="0.25">
      <c r="A82" s="2">
        <v>14</v>
      </c>
      <c r="B82" s="17" t="s">
        <v>36</v>
      </c>
      <c r="C82" s="11"/>
    </row>
    <row r="83" spans="1:3" x14ac:dyDescent="0.25">
      <c r="A83" s="2">
        <v>15</v>
      </c>
      <c r="B83" s="17" t="s">
        <v>35</v>
      </c>
      <c r="C83" s="13"/>
    </row>
    <row r="84" spans="1:3" x14ac:dyDescent="0.25">
      <c r="A84" s="2"/>
      <c r="B84" s="17" t="s">
        <v>146</v>
      </c>
      <c r="C84" s="11"/>
    </row>
    <row r="85" spans="1:3" x14ac:dyDescent="0.25">
      <c r="A85" s="2"/>
      <c r="B85" s="17" t="s">
        <v>147</v>
      </c>
      <c r="C85" s="11"/>
    </row>
    <row r="86" spans="1:3" x14ac:dyDescent="0.25">
      <c r="A86" s="2"/>
      <c r="B86" s="30" t="s">
        <v>148</v>
      </c>
      <c r="C86" s="11"/>
    </row>
    <row r="87" spans="1:3" x14ac:dyDescent="0.25">
      <c r="A87" s="2"/>
      <c r="B87" s="30" t="s">
        <v>149</v>
      </c>
      <c r="C87" s="11"/>
    </row>
    <row r="88" spans="1:3" x14ac:dyDescent="0.25">
      <c r="A88" s="2">
        <v>16</v>
      </c>
      <c r="B88" s="17" t="s">
        <v>37</v>
      </c>
      <c r="C88" s="11"/>
    </row>
    <row r="89" spans="1:3" x14ac:dyDescent="0.25">
      <c r="A89" s="2">
        <v>17</v>
      </c>
      <c r="B89" s="17" t="s">
        <v>35</v>
      </c>
      <c r="C89" s="13"/>
    </row>
    <row r="90" spans="1:3" x14ac:dyDescent="0.25">
      <c r="A90" s="2"/>
      <c r="B90" s="17" t="s">
        <v>61</v>
      </c>
      <c r="C90" s="11"/>
    </row>
    <row r="91" spans="1:3" x14ac:dyDescent="0.25">
      <c r="A91" s="2"/>
      <c r="B91" s="17" t="s">
        <v>62</v>
      </c>
      <c r="C91" s="11"/>
    </row>
    <row r="92" spans="1:3" x14ac:dyDescent="0.25">
      <c r="A92" s="2"/>
      <c r="B92" s="30" t="s">
        <v>63</v>
      </c>
      <c r="C92" s="11"/>
    </row>
    <row r="93" spans="1:3" x14ac:dyDescent="0.25">
      <c r="A93" s="2"/>
      <c r="B93" s="30" t="s">
        <v>64</v>
      </c>
      <c r="C93" s="11"/>
    </row>
    <row r="94" spans="1:3" x14ac:dyDescent="0.25">
      <c r="A94" s="1"/>
      <c r="B94" s="39"/>
      <c r="C94" s="14"/>
    </row>
  </sheetData>
  <sheetProtection password="DD26" sheet="1" objects="1" scenarios="1"/>
  <dataValidations count="10">
    <dataValidation type="custom" allowBlank="1" showInputMessage="1" showErrorMessage="1" promptTitle="Caution" prompt="Sum must equal total # of incidents" sqref="C30">
      <formula1>SUM(C26:C29)=C2</formula1>
    </dataValidation>
    <dataValidation type="custom" showInputMessage="1" showErrorMessage="1" promptTitle="Caution" prompt="Sum must equal total in 6" sqref="C36">
      <formula1>SUM(C33:C35)=C32</formula1>
    </dataValidation>
    <dataValidation type="custom" allowBlank="1" showInputMessage="1" showErrorMessage="1" promptTitle="Caution" prompt="Sum must equal Total # of incidents" sqref="C58">
      <formula1>SUM($C$51:$C$57)=C2</formula1>
    </dataValidation>
    <dataValidation type="custom" operator="lessThanOrEqual" allowBlank="1" showInputMessage="1" showErrorMessage="1" promptTitle="Caution " prompt="Cannot exceed number of incidents" sqref="C60:C61">
      <formula1>"&lt;=C1"</formula1>
    </dataValidation>
    <dataValidation type="custom" allowBlank="1" showInputMessage="1" showErrorMessage="1" promptTitle="Caution" prompt="Sum must equal total # of incidents" sqref="C24">
      <formula1>SUM(C19:C23)=C2</formula1>
    </dataValidation>
    <dataValidation type="custom" allowBlank="1" showInputMessage="1" showErrorMessage="1" sqref="C76">
      <formula1>SUM(C78:C81)</formula1>
    </dataValidation>
    <dataValidation type="decimal" operator="equal" allowBlank="1" showInputMessage="1" showErrorMessage="1" error="Values in 6a, 6b and 6c must total to 6.  Please review." prompt="Values in 6a, 6b and 6c must total to 6." sqref="C32">
      <formula1>(+C33+C34+C35)</formula1>
    </dataValidation>
    <dataValidation type="custom" operator="equal" allowBlank="1" showErrorMessage="1" error="Section 2 lines 3-7 do not sum to line 8.  Please review." prompt="Sum of incidents reported does not equal total number of incidents in 1.  Please review." sqref="C17">
      <formula1>SUM(C12:C16)=C2</formula1>
    </dataValidation>
    <dataValidation type="custom" operator="equal" allowBlank="1" showErrorMessage="1" error="Section 2 lines 3-7 do not sum to line 8.  Please review." prompt="Sum of incidents reported does not equal total number of incidents in 1.  Please review." sqref="C10">
      <formula1>SUM(C4:C9)=C2</formula1>
    </dataValidation>
    <dataValidation allowBlank="1" showInputMessage="1" showErrorMessage="1" promptTitle="OTHER SEXUAL VIOLENCE" prompt="ENTER NUMBER OF INCIDENTS - IF NONE, ENTER 0._x000a_" sqref="C2"/>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9"/>
  <sheetViews>
    <sheetView workbookViewId="0">
      <selection activeCell="G16" sqref="G16"/>
    </sheetView>
  </sheetViews>
  <sheetFormatPr defaultRowHeight="15" x14ac:dyDescent="0.25"/>
  <cols>
    <col min="1" max="1" width="4" customWidth="1"/>
    <col min="2" max="2" width="63.42578125" customWidth="1"/>
  </cols>
  <sheetData>
    <row r="1" spans="1:4" x14ac:dyDescent="0.25">
      <c r="A1" s="68" t="s">
        <v>172</v>
      </c>
      <c r="B1" s="68"/>
      <c r="C1" s="68"/>
    </row>
    <row r="2" spans="1:4" ht="99" customHeight="1" x14ac:dyDescent="0.25">
      <c r="A2">
        <v>1</v>
      </c>
      <c r="B2" s="47" t="s">
        <v>162</v>
      </c>
      <c r="C2" s="6"/>
    </row>
    <row r="3" spans="1:4" x14ac:dyDescent="0.25">
      <c r="B3" s="48"/>
      <c r="C3" s="48"/>
    </row>
    <row r="4" spans="1:4" x14ac:dyDescent="0.25">
      <c r="A4">
        <v>2</v>
      </c>
      <c r="B4" s="47" t="s">
        <v>4</v>
      </c>
      <c r="C4" s="48"/>
    </row>
    <row r="5" spans="1:4" x14ac:dyDescent="0.25">
      <c r="B5" s="49" t="s">
        <v>129</v>
      </c>
      <c r="C5" s="6"/>
    </row>
    <row r="6" spans="1:4" x14ac:dyDescent="0.25">
      <c r="B6" s="47" t="s">
        <v>130</v>
      </c>
      <c r="C6" s="6"/>
    </row>
    <row r="7" spans="1:4" x14ac:dyDescent="0.25">
      <c r="B7" s="47" t="s">
        <v>131</v>
      </c>
      <c r="C7" s="6">
        <v>0</v>
      </c>
    </row>
    <row r="8" spans="1:4" x14ac:dyDescent="0.25">
      <c r="B8" s="47" t="s">
        <v>132</v>
      </c>
      <c r="C8" s="6">
        <v>0</v>
      </c>
    </row>
    <row r="9" spans="1:4" x14ac:dyDescent="0.25">
      <c r="B9" s="3" t="s">
        <v>133</v>
      </c>
      <c r="C9" s="6">
        <v>0</v>
      </c>
    </row>
    <row r="10" spans="1:4" x14ac:dyDescent="0.25">
      <c r="B10" s="48" t="s">
        <v>38</v>
      </c>
      <c r="C10" s="48">
        <f>SUM(C5:C9)</f>
        <v>0</v>
      </c>
      <c r="D10" s="15" t="str">
        <f>IF(C10&lt;&gt;C2,"Total Incidents Reported Do Not Equal Total Number of Incidents","")</f>
        <v/>
      </c>
    </row>
    <row r="11" spans="1:4" ht="58.5" x14ac:dyDescent="0.25">
      <c r="A11">
        <v>3</v>
      </c>
      <c r="B11" s="47" t="s">
        <v>160</v>
      </c>
      <c r="C11" s="48"/>
    </row>
    <row r="12" spans="1:4" x14ac:dyDescent="0.25">
      <c r="B12" s="47" t="s">
        <v>137</v>
      </c>
      <c r="C12" s="48"/>
    </row>
    <row r="13" spans="1:4" ht="28.5" x14ac:dyDescent="0.25">
      <c r="B13" s="47" t="s">
        <v>139</v>
      </c>
      <c r="C13" s="48"/>
    </row>
    <row r="14" spans="1:4" x14ac:dyDescent="0.25">
      <c r="B14" s="47" t="s">
        <v>138</v>
      </c>
      <c r="C14" s="48"/>
    </row>
    <row r="15" spans="1:4" x14ac:dyDescent="0.25">
      <c r="B15" s="48" t="s">
        <v>134</v>
      </c>
      <c r="C15" s="48"/>
    </row>
    <row r="16" spans="1:4" x14ac:dyDescent="0.25">
      <c r="B16" s="48" t="s">
        <v>38</v>
      </c>
      <c r="C16" s="48">
        <f>SUM(C12:C15)</f>
        <v>0</v>
      </c>
      <c r="D16" t="str">
        <f>IF(C16&lt;&gt;C2,"Total Incidents Reported Do Not Equal Total Number of Incidents","")</f>
        <v/>
      </c>
    </row>
    <row r="17" spans="2:2" x14ac:dyDescent="0.25">
      <c r="B17" s="50" t="s">
        <v>161</v>
      </c>
    </row>
    <row r="18" spans="2:2" x14ac:dyDescent="0.25">
      <c r="B18" s="15"/>
    </row>
    <row r="19" spans="2:2" x14ac:dyDescent="0.25">
      <c r="B19" s="53"/>
    </row>
  </sheetData>
  <sheetProtection password="DD26" sheet="1" objects="1" scenarios="1"/>
  <mergeCells count="1">
    <mergeCell ref="A1:C1"/>
  </mergeCells>
  <dataValidations disablePrompts="1" count="2">
    <dataValidation type="custom" allowBlank="1" showInputMessage="1" showErrorMessage="1" sqref="C10">
      <formula1>SUM(C5:C9)=C2</formula1>
    </dataValidation>
    <dataValidation type="custom" allowBlank="1" showInputMessage="1" showErrorMessage="1" sqref="C16">
      <formula1>SUM(C12:C15)=C1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Fill-Out_Reporting INFO</vt:lpstr>
      <vt:lpstr>Institution list- HIDEB4sending</vt:lpstr>
      <vt:lpstr>SexualAssault_I</vt:lpstr>
      <vt:lpstr>SexualAssault_II</vt:lpstr>
      <vt:lpstr>OtherSexual Misconduct</vt:lpstr>
      <vt:lpstr> NEW~UNCLASSIFIED (OPTIONAL)</vt:lpstr>
      <vt:lpstr>'Fill-Out_Reporting INFO'!Print_Area</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Schmertz</dc:creator>
  <cp:lastModifiedBy>Barbara Schmertz</cp:lastModifiedBy>
  <cp:lastPrinted>2022-09-27T20:57:35Z</cp:lastPrinted>
  <dcterms:created xsi:type="dcterms:W3CDTF">2022-06-19T16:12:56Z</dcterms:created>
  <dcterms:modified xsi:type="dcterms:W3CDTF">2022-10-05T13:28:58Z</dcterms:modified>
</cp:coreProperties>
</file>